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MarinaMiddleton\Box\FFAR Team Folder\Grants\Templates\Budgets\"/>
    </mc:Choice>
  </mc:AlternateContent>
  <xr:revisionPtr revIDLastSave="0" documentId="13_ncr:1_{7E7D4261-C83B-43EB-843D-46581C1EE330}" xr6:coauthVersionLast="47" xr6:coauthVersionMax="47" xr10:uidLastSave="{00000000-0000-0000-0000-000000000000}"/>
  <workbookProtection workbookAlgorithmName="SHA-512" workbookHashValue="JKFB7j2UmN8N6TDmz8idnXWzXPfTBiKul7rVFQFt6QWi8QGSN/6YH1BbkDtJjaKSM/kl+/ClUEufbotvDGF3zw==" workbookSaltValue="psFoc3u67FYf6E5HYBY3cg==" workbookSpinCount="100000" lockStructure="1"/>
  <bookViews>
    <workbookView xWindow="-110" yWindow="-110" windowWidth="19420" windowHeight="11620" tabRatio="782" xr2:uid="{00000000-000D-0000-FFFF-FFFF00000000}"/>
  </bookViews>
  <sheets>
    <sheet name="FAQs" sheetId="1" r:id="rId1"/>
    <sheet name="Cumulative Budget" sheetId="2" r:id="rId2"/>
    <sheet name="Cumulative Reporting" sheetId="23" state="hidden" r:id="rId3"/>
    <sheet name="Year 1" sheetId="3" r:id="rId4"/>
    <sheet name="Year 2" sheetId="6" r:id="rId5"/>
    <sheet name="Year 3" sheetId="7" r:id="rId6"/>
    <sheet name="Year 4" sheetId="8" r:id="rId7"/>
    <sheet name="Year 5" sheetId="9" r:id="rId8"/>
    <sheet name="Year 6" sheetId="21" state="hidden" r:id="rId9"/>
    <sheet name="Year 7" sheetId="22" state="hidden" r:id="rId10"/>
    <sheet name="Subaward 1" sheetId="4" r:id="rId11"/>
    <sheet name="Subaward 2" sheetId="12" state="hidden" r:id="rId12"/>
    <sheet name="Subaward 3" sheetId="13" state="hidden" r:id="rId13"/>
    <sheet name="Subaward 4" sheetId="14" state="hidden" r:id="rId14"/>
    <sheet name="Subaward 5" sheetId="15" state="hidden" r:id="rId15"/>
    <sheet name="Subaward 6" sheetId="16" state="hidden" r:id="rId16"/>
    <sheet name="Subaward 7" sheetId="17" state="hidden" r:id="rId17"/>
    <sheet name="Subaward 8" sheetId="18" state="hidden" r:id="rId18"/>
    <sheet name="Subaward 9" sheetId="19" state="hidden" r:id="rId19"/>
    <sheet name="Subaward 10" sheetId="20" state="hidden" r:id="rId20"/>
    <sheet name="Matching Details" sheetId="5" r:id="rId21"/>
    <sheet name="For FFAR Use" sheetId="10" state="hidden" r:id="rId22"/>
  </sheets>
  <definedNames>
    <definedName name="MatchStatus">'For FFAR Use'!$A$82:$A$84</definedName>
    <definedName name="_xlnm.Print_Area" localSheetId="1">'Cumulative Budget'!$A$1:$AJ$45</definedName>
    <definedName name="_xlnm.Print_Area" localSheetId="2">'Cumulative Reporting'!$A$1:$AA$42</definedName>
    <definedName name="_xlnm.Print_Area" localSheetId="20">'Matching Details'!$A$1:$V$43</definedName>
    <definedName name="_xlnm.Print_Area" localSheetId="3">'Year 1'!$A$3:$AU$88</definedName>
    <definedName name="_xlnm.Print_Area" localSheetId="4">'Year 2'!$A$3:$AU$88</definedName>
    <definedName name="_xlnm.Print_Area" localSheetId="5">'Year 3'!$A$3:$AU$88</definedName>
    <definedName name="_xlnm.Print_Area" localSheetId="6">'Year 4'!$A$3:$AU$88</definedName>
    <definedName name="_xlnm.Print_Area" localSheetId="7">'Year 5'!$A$3:$AU$88</definedName>
    <definedName name="_xlnm.Print_Area" localSheetId="8">'Year 6'!$A$1:$AU$88</definedName>
    <definedName name="_xlnm.Print_Area" localSheetId="9">'Year 7'!$A$3:$AU$88</definedName>
    <definedName name="_xlnm.Print_Titles" localSheetId="10">'Subaward 1'!$1:$17</definedName>
    <definedName name="_xlnm.Print_Titles" localSheetId="19">'Subaward 10'!$1:$6</definedName>
    <definedName name="_xlnm.Print_Titles" localSheetId="11">'Subaward 2'!$1:$6</definedName>
    <definedName name="_xlnm.Print_Titles" localSheetId="12">'Subaward 3'!$1:$6</definedName>
    <definedName name="_xlnm.Print_Titles" localSheetId="13">'Subaward 4'!$1:$6</definedName>
    <definedName name="_xlnm.Print_Titles" localSheetId="14">'Subaward 5'!$1:$6</definedName>
    <definedName name="_xlnm.Print_Titles" localSheetId="15">'Subaward 6'!$1:$6</definedName>
    <definedName name="_xlnm.Print_Titles" localSheetId="16">'Subaward 7'!$1:$6</definedName>
    <definedName name="_xlnm.Print_Titles" localSheetId="17">'Subaward 8'!$1:$6</definedName>
    <definedName name="_xlnm.Print_Titles" localSheetId="18">'Subaward 9'!$1:$6</definedName>
    <definedName name="TypeofMatchingFunder">'For FFAR Use'!$D$81:$D$87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559" i="20" l="1"/>
  <c r="AQ559" i="20"/>
  <c r="AR479" i="20"/>
  <c r="AQ479" i="20"/>
  <c r="AR399" i="20"/>
  <c r="AQ399" i="20"/>
  <c r="AR319" i="20"/>
  <c r="AQ319" i="20"/>
  <c r="AR239" i="20"/>
  <c r="AQ239" i="20"/>
  <c r="AR159" i="20"/>
  <c r="AQ159" i="20"/>
  <c r="AR79" i="20"/>
  <c r="AQ79" i="20"/>
  <c r="AR559" i="19"/>
  <c r="AQ559" i="19"/>
  <c r="AR479" i="19"/>
  <c r="AQ479" i="19"/>
  <c r="AR399" i="19"/>
  <c r="AQ399" i="19"/>
  <c r="AR319" i="19"/>
  <c r="AQ319" i="19"/>
  <c r="AR239" i="19"/>
  <c r="AQ239" i="19"/>
  <c r="AR159" i="19"/>
  <c r="AQ159" i="19"/>
  <c r="AR79" i="19"/>
  <c r="AQ79" i="19"/>
  <c r="AR559" i="18"/>
  <c r="AQ559" i="18"/>
  <c r="AR479" i="18"/>
  <c r="AQ479" i="18"/>
  <c r="AR399" i="18"/>
  <c r="AQ399" i="18"/>
  <c r="AR319" i="18"/>
  <c r="AQ319" i="18"/>
  <c r="AR239" i="18"/>
  <c r="AQ239" i="18"/>
  <c r="AR159" i="18"/>
  <c r="AQ159" i="18"/>
  <c r="AR79" i="18"/>
  <c r="AQ79" i="18"/>
  <c r="AR559" i="17"/>
  <c r="AQ559" i="17"/>
  <c r="AR479" i="17"/>
  <c r="AQ479" i="17"/>
  <c r="AR399" i="17"/>
  <c r="AQ399" i="17"/>
  <c r="AR319" i="17"/>
  <c r="AQ319" i="17"/>
  <c r="AR239" i="17"/>
  <c r="AQ239" i="17"/>
  <c r="AR159" i="17"/>
  <c r="AQ159" i="17"/>
  <c r="AR79" i="17"/>
  <c r="AQ79" i="17"/>
  <c r="AR559" i="16"/>
  <c r="AQ559" i="16"/>
  <c r="AR479" i="16"/>
  <c r="AQ479" i="16"/>
  <c r="AR399" i="16"/>
  <c r="AQ399" i="16"/>
  <c r="AR319" i="16"/>
  <c r="AQ319" i="16"/>
  <c r="AR239" i="16"/>
  <c r="AQ239" i="16"/>
  <c r="AR159" i="16"/>
  <c r="AT159" i="16" s="1"/>
  <c r="AQ159" i="16"/>
  <c r="AR79" i="16"/>
  <c r="AQ79" i="16"/>
  <c r="AR559" i="15"/>
  <c r="AQ559" i="15"/>
  <c r="AR479" i="15"/>
  <c r="AQ479" i="15"/>
  <c r="AR399" i="15"/>
  <c r="AQ399" i="15"/>
  <c r="AR319" i="15"/>
  <c r="AQ319" i="15"/>
  <c r="AR239" i="15"/>
  <c r="AQ239" i="15"/>
  <c r="AR159" i="15"/>
  <c r="AQ159" i="15"/>
  <c r="AR79" i="15"/>
  <c r="AQ79" i="15"/>
  <c r="AR559" i="14"/>
  <c r="AQ559" i="14"/>
  <c r="AR479" i="14"/>
  <c r="AQ479" i="14"/>
  <c r="AR399" i="14"/>
  <c r="AQ399" i="14"/>
  <c r="AR319" i="14"/>
  <c r="AQ319" i="14"/>
  <c r="AR239" i="14"/>
  <c r="AQ239" i="14"/>
  <c r="AR159" i="14"/>
  <c r="AQ159" i="14"/>
  <c r="AR79" i="14"/>
  <c r="AQ79" i="14"/>
  <c r="AR559" i="13"/>
  <c r="AQ559" i="13"/>
  <c r="AR479" i="13"/>
  <c r="AQ479" i="13"/>
  <c r="AR399" i="13"/>
  <c r="AQ399" i="13"/>
  <c r="AR319" i="13"/>
  <c r="AQ319" i="13"/>
  <c r="AR239" i="13"/>
  <c r="AQ239" i="13"/>
  <c r="AR159" i="13"/>
  <c r="AQ159" i="13"/>
  <c r="AR79" i="13"/>
  <c r="AQ79" i="13"/>
  <c r="AQ559" i="12"/>
  <c r="AR559" i="12"/>
  <c r="AR479" i="12"/>
  <c r="AQ479" i="12"/>
  <c r="AR399" i="12"/>
  <c r="AQ399" i="12"/>
  <c r="AR319" i="12"/>
  <c r="AQ319" i="12"/>
  <c r="AR239" i="12"/>
  <c r="AQ239" i="12"/>
  <c r="AR159" i="12"/>
  <c r="AQ159" i="12"/>
  <c r="AR79" i="12"/>
  <c r="AQ79" i="12"/>
  <c r="AR559" i="4"/>
  <c r="AQ559" i="4"/>
  <c r="AR479" i="4"/>
  <c r="AQ479" i="4"/>
  <c r="AR399" i="4"/>
  <c r="AQ399" i="4"/>
  <c r="AR319" i="4"/>
  <c r="AQ319" i="4"/>
  <c r="AR239" i="4"/>
  <c r="AQ239" i="4"/>
  <c r="AR159" i="4"/>
  <c r="AQ159" i="4"/>
  <c r="AR79" i="4"/>
  <c r="AQ79" i="4"/>
  <c r="Z15" i="23"/>
  <c r="L69" i="3"/>
  <c r="L68" i="3"/>
  <c r="L67" i="3"/>
  <c r="L66" i="3"/>
  <c r="L65" i="3"/>
  <c r="L64" i="3"/>
  <c r="L63" i="3"/>
  <c r="L62" i="3"/>
  <c r="L61" i="3"/>
  <c r="K69" i="3"/>
  <c r="K68" i="3"/>
  <c r="K67" i="3"/>
  <c r="K66" i="3"/>
  <c r="K65" i="3"/>
  <c r="K64" i="3"/>
  <c r="K63" i="3"/>
  <c r="K62" i="3"/>
  <c r="K61" i="3"/>
  <c r="J69" i="3"/>
  <c r="J68" i="3"/>
  <c r="J67" i="3"/>
  <c r="J66" i="3"/>
  <c r="J65" i="3"/>
  <c r="J64" i="3"/>
  <c r="J63" i="3"/>
  <c r="J62" i="3"/>
  <c r="J61" i="3"/>
  <c r="L60" i="3"/>
  <c r="K60" i="3"/>
  <c r="J60" i="3"/>
  <c r="AB69" i="3"/>
  <c r="AB68" i="3"/>
  <c r="AB67" i="3"/>
  <c r="AB66" i="3"/>
  <c r="AB65" i="3"/>
  <c r="AB64" i="3"/>
  <c r="AB63" i="3"/>
  <c r="AB62" i="3"/>
  <c r="AB61" i="3"/>
  <c r="AA69" i="3"/>
  <c r="AA68" i="3"/>
  <c r="AA67" i="3"/>
  <c r="AA66" i="3"/>
  <c r="AA65" i="3"/>
  <c r="AA64" i="3"/>
  <c r="AA63" i="3"/>
  <c r="AA62" i="3"/>
  <c r="AA61" i="3"/>
  <c r="Z69" i="3"/>
  <c r="Z68" i="3"/>
  <c r="Z67" i="3"/>
  <c r="Z66" i="3"/>
  <c r="Z65" i="3"/>
  <c r="Z64" i="3"/>
  <c r="Z63" i="3"/>
  <c r="Z62" i="3"/>
  <c r="Z61" i="3"/>
  <c r="AB60" i="3"/>
  <c r="AA60" i="3"/>
  <c r="Z60" i="3"/>
  <c r="AS69" i="3"/>
  <c r="AS68" i="3"/>
  <c r="AS67" i="3"/>
  <c r="AS66" i="3"/>
  <c r="AS65" i="3"/>
  <c r="AS64" i="3"/>
  <c r="AS63" i="3"/>
  <c r="AS62" i="3"/>
  <c r="AS61" i="3"/>
  <c r="AS60" i="3"/>
  <c r="L69" i="6"/>
  <c r="L68" i="6"/>
  <c r="L67" i="6"/>
  <c r="L66" i="6"/>
  <c r="L65" i="6"/>
  <c r="L64" i="6"/>
  <c r="L63" i="6"/>
  <c r="L62" i="6"/>
  <c r="L61" i="6"/>
  <c r="K69" i="6"/>
  <c r="K68" i="6"/>
  <c r="K67" i="6"/>
  <c r="K66" i="6"/>
  <c r="K65" i="6"/>
  <c r="K64" i="6"/>
  <c r="K63" i="6"/>
  <c r="K62" i="6"/>
  <c r="K61" i="6"/>
  <c r="J69" i="6"/>
  <c r="J68" i="6"/>
  <c r="J67" i="6"/>
  <c r="J66" i="6"/>
  <c r="J65" i="6"/>
  <c r="J64" i="6"/>
  <c r="J63" i="6"/>
  <c r="J62" i="6"/>
  <c r="J61" i="6"/>
  <c r="L60" i="6"/>
  <c r="K60" i="6"/>
  <c r="J60" i="6"/>
  <c r="AB69" i="6"/>
  <c r="AB68" i="6"/>
  <c r="AB67" i="6"/>
  <c r="AB66" i="6"/>
  <c r="AB65" i="6"/>
  <c r="AB64" i="6"/>
  <c r="AB63" i="6"/>
  <c r="AB62" i="6"/>
  <c r="AB61" i="6"/>
  <c r="AA69" i="6"/>
  <c r="AA68" i="6"/>
  <c r="AA67" i="6"/>
  <c r="AA66" i="6"/>
  <c r="AA65" i="6"/>
  <c r="AA64" i="6"/>
  <c r="AA63" i="6"/>
  <c r="AA62" i="6"/>
  <c r="AA61" i="6"/>
  <c r="AA60" i="6"/>
  <c r="Z69" i="6"/>
  <c r="Z68" i="6"/>
  <c r="Z67" i="6"/>
  <c r="Z66" i="6"/>
  <c r="Z65" i="6"/>
  <c r="Z64" i="6"/>
  <c r="Z63" i="6"/>
  <c r="Z62" i="6"/>
  <c r="Z61" i="6"/>
  <c r="AB60" i="6"/>
  <c r="Z60" i="6"/>
  <c r="AS69" i="6"/>
  <c r="AS68" i="6"/>
  <c r="AS67" i="6"/>
  <c r="AS66" i="6"/>
  <c r="AS65" i="6"/>
  <c r="AS64" i="6"/>
  <c r="AS63" i="6"/>
  <c r="AS62" i="6"/>
  <c r="AS61" i="6"/>
  <c r="AS60" i="6"/>
  <c r="L69" i="7"/>
  <c r="L68" i="7"/>
  <c r="L67" i="7"/>
  <c r="L66" i="7"/>
  <c r="L65" i="7"/>
  <c r="L64" i="7"/>
  <c r="L63" i="7"/>
  <c r="L62" i="7"/>
  <c r="L61" i="7"/>
  <c r="K69" i="7"/>
  <c r="K68" i="7"/>
  <c r="K67" i="7"/>
  <c r="K66" i="7"/>
  <c r="K65" i="7"/>
  <c r="K64" i="7"/>
  <c r="K63" i="7"/>
  <c r="K62" i="7"/>
  <c r="K61" i="7"/>
  <c r="J69" i="7"/>
  <c r="J68" i="7"/>
  <c r="J67" i="7"/>
  <c r="J66" i="7"/>
  <c r="J65" i="7"/>
  <c r="J64" i="7"/>
  <c r="J63" i="7"/>
  <c r="J62" i="7"/>
  <c r="J61" i="7"/>
  <c r="M63" i="7"/>
  <c r="L60" i="7"/>
  <c r="K60" i="7"/>
  <c r="J60" i="7"/>
  <c r="AB69" i="7"/>
  <c r="AB68" i="7"/>
  <c r="AB67" i="7"/>
  <c r="AB66" i="7"/>
  <c r="AB65" i="7"/>
  <c r="AB64" i="7"/>
  <c r="AB63" i="7"/>
  <c r="AB62" i="7"/>
  <c r="AB61" i="7"/>
  <c r="AA69" i="7"/>
  <c r="AA68" i="7"/>
  <c r="AA67" i="7"/>
  <c r="AA66" i="7"/>
  <c r="AA65" i="7"/>
  <c r="AA64" i="7"/>
  <c r="AA63" i="7"/>
  <c r="AA62" i="7"/>
  <c r="AA61" i="7"/>
  <c r="Z69" i="7"/>
  <c r="Z68" i="7"/>
  <c r="Z67" i="7"/>
  <c r="Z66" i="7"/>
  <c r="Z65" i="7"/>
  <c r="Z64" i="7"/>
  <c r="Z63" i="7"/>
  <c r="Z62" i="7"/>
  <c r="Z61" i="7"/>
  <c r="AC66" i="7"/>
  <c r="AB60" i="7"/>
  <c r="AA60" i="7"/>
  <c r="Z60" i="7"/>
  <c r="AS69" i="7"/>
  <c r="AS68" i="7"/>
  <c r="AS67" i="7"/>
  <c r="AS66" i="7"/>
  <c r="AS65" i="7"/>
  <c r="AS64" i="7"/>
  <c r="AS63" i="7"/>
  <c r="AS62" i="7"/>
  <c r="AS61" i="7"/>
  <c r="AS60" i="7"/>
  <c r="L69" i="8"/>
  <c r="L68" i="8"/>
  <c r="L67" i="8"/>
  <c r="L66" i="8"/>
  <c r="L65" i="8"/>
  <c r="L64" i="8"/>
  <c r="L63" i="8"/>
  <c r="L62" i="8"/>
  <c r="L61" i="8"/>
  <c r="K69" i="8"/>
  <c r="K68" i="8"/>
  <c r="K67" i="8"/>
  <c r="K66" i="8"/>
  <c r="K65" i="8"/>
  <c r="K64" i="8"/>
  <c r="K63" i="8"/>
  <c r="K62" i="8"/>
  <c r="K61" i="8"/>
  <c r="J69" i="8"/>
  <c r="J68" i="8"/>
  <c r="J67" i="8"/>
  <c r="J66" i="8"/>
  <c r="J65" i="8"/>
  <c r="J64" i="8"/>
  <c r="J63" i="8"/>
  <c r="J62" i="8"/>
  <c r="J61" i="8"/>
  <c r="M63" i="8"/>
  <c r="M65" i="8"/>
  <c r="M67" i="8"/>
  <c r="M68" i="8"/>
  <c r="L60" i="8"/>
  <c r="K60" i="8"/>
  <c r="J60" i="8"/>
  <c r="AB69" i="8"/>
  <c r="AC69" i="8" s="1"/>
  <c r="AB68" i="8"/>
  <c r="AB67" i="8"/>
  <c r="AB66" i="8"/>
  <c r="AB65" i="8"/>
  <c r="AC65" i="8" s="1"/>
  <c r="AB64" i="8"/>
  <c r="AB63" i="8"/>
  <c r="AB62" i="8"/>
  <c r="AB61" i="8"/>
  <c r="AA69" i="8"/>
  <c r="AA68" i="8"/>
  <c r="AA67" i="8"/>
  <c r="AA66" i="8"/>
  <c r="AA65" i="8"/>
  <c r="AA64" i="8"/>
  <c r="AA63" i="8"/>
  <c r="AA62" i="8"/>
  <c r="AA61" i="8"/>
  <c r="Z69" i="8"/>
  <c r="Z68" i="8"/>
  <c r="Z67" i="8"/>
  <c r="Z66" i="8"/>
  <c r="Z65" i="8"/>
  <c r="Z64" i="8"/>
  <c r="Z63" i="8"/>
  <c r="Z62" i="8"/>
  <c r="Z61" i="8"/>
  <c r="AC66" i="8"/>
  <c r="AB60" i="8"/>
  <c r="AA60" i="8"/>
  <c r="Z60" i="8"/>
  <c r="AS69" i="8"/>
  <c r="AS68" i="8"/>
  <c r="AS67" i="8"/>
  <c r="AS66" i="8"/>
  <c r="AS65" i="8"/>
  <c r="AS64" i="8"/>
  <c r="AS63" i="8"/>
  <c r="AS62" i="8"/>
  <c r="AS61" i="8"/>
  <c r="AS60" i="8"/>
  <c r="L69" i="9"/>
  <c r="L68" i="9"/>
  <c r="L67" i="9"/>
  <c r="L66" i="9"/>
  <c r="L65" i="9"/>
  <c r="L64" i="9"/>
  <c r="L63" i="9"/>
  <c r="L62" i="9"/>
  <c r="L61" i="9"/>
  <c r="K69" i="9"/>
  <c r="K68" i="9"/>
  <c r="K67" i="9"/>
  <c r="K66" i="9"/>
  <c r="K65" i="9"/>
  <c r="K64" i="9"/>
  <c r="K63" i="9"/>
  <c r="K62" i="9"/>
  <c r="K61" i="9"/>
  <c r="J69" i="9"/>
  <c r="J68" i="9"/>
  <c r="J67" i="9"/>
  <c r="J66" i="9"/>
  <c r="J65" i="9"/>
  <c r="J64" i="9"/>
  <c r="J63" i="9"/>
  <c r="J62" i="9"/>
  <c r="J61" i="9"/>
  <c r="M62" i="9"/>
  <c r="M63" i="9"/>
  <c r="L60" i="9"/>
  <c r="K60" i="9"/>
  <c r="J60" i="9"/>
  <c r="AB69" i="9"/>
  <c r="AB68" i="9"/>
  <c r="AB67" i="9"/>
  <c r="AB66" i="9"/>
  <c r="AB65" i="9"/>
  <c r="AB64" i="9"/>
  <c r="AB63" i="9"/>
  <c r="AB62" i="9"/>
  <c r="AB61" i="9"/>
  <c r="AC61" i="9" s="1"/>
  <c r="AA69" i="9"/>
  <c r="AA68" i="9"/>
  <c r="AA67" i="9"/>
  <c r="AC67" i="9" s="1"/>
  <c r="AA66" i="9"/>
  <c r="AA65" i="9"/>
  <c r="AA64" i="9"/>
  <c r="AA63" i="9"/>
  <c r="AA62" i="9"/>
  <c r="AA61" i="9"/>
  <c r="Z69" i="9"/>
  <c r="Z68" i="9"/>
  <c r="Z67" i="9"/>
  <c r="Z66" i="9"/>
  <c r="Z65" i="9"/>
  <c r="Z64" i="9"/>
  <c r="Z63" i="9"/>
  <c r="Z62" i="9"/>
  <c r="Z61" i="9"/>
  <c r="AC66" i="9"/>
  <c r="AB60" i="9"/>
  <c r="AA60" i="9"/>
  <c r="Z60" i="9"/>
  <c r="AS69" i="9"/>
  <c r="AS68" i="9"/>
  <c r="AS67" i="9"/>
  <c r="AS66" i="9"/>
  <c r="AS65" i="9"/>
  <c r="AS64" i="9"/>
  <c r="AS63" i="9"/>
  <c r="AS62" i="9"/>
  <c r="AS61" i="9"/>
  <c r="AS60" i="9"/>
  <c r="L69" i="21"/>
  <c r="L68" i="21"/>
  <c r="L67" i="21"/>
  <c r="L66" i="21"/>
  <c r="L65" i="21"/>
  <c r="M65" i="21" s="1"/>
  <c r="L64" i="21"/>
  <c r="L63" i="21"/>
  <c r="L62" i="21"/>
  <c r="L61" i="21"/>
  <c r="K69" i="21"/>
  <c r="K68" i="21"/>
  <c r="K67" i="21"/>
  <c r="K66" i="21"/>
  <c r="K65" i="21"/>
  <c r="K64" i="21"/>
  <c r="K63" i="21"/>
  <c r="K62" i="21"/>
  <c r="K61" i="21"/>
  <c r="J69" i="21"/>
  <c r="J68" i="21"/>
  <c r="J67" i="21"/>
  <c r="J66" i="21"/>
  <c r="J65" i="21"/>
  <c r="J64" i="21"/>
  <c r="J63" i="21"/>
  <c r="J62" i="21"/>
  <c r="J61" i="21"/>
  <c r="M62" i="21"/>
  <c r="M69" i="21"/>
  <c r="L60" i="21"/>
  <c r="K60" i="21"/>
  <c r="J60" i="21"/>
  <c r="AB69" i="21"/>
  <c r="AB68" i="21"/>
  <c r="AB67" i="21"/>
  <c r="AC67" i="21" s="1"/>
  <c r="AB66" i="21"/>
  <c r="AB65" i="21"/>
  <c r="AB64" i="21"/>
  <c r="AB63" i="21"/>
  <c r="AB62" i="21"/>
  <c r="AB61" i="21"/>
  <c r="AA69" i="21"/>
  <c r="AA68" i="21"/>
  <c r="AA67" i="21"/>
  <c r="AA66" i="21"/>
  <c r="AA65" i="21"/>
  <c r="AA64" i="21"/>
  <c r="AA63" i="21"/>
  <c r="AA62" i="21"/>
  <c r="AC62" i="21" s="1"/>
  <c r="AA61" i="21"/>
  <c r="Z69" i="21"/>
  <c r="Z68" i="21"/>
  <c r="Z67" i="21"/>
  <c r="Z66" i="21"/>
  <c r="Z65" i="21"/>
  <c r="Z64" i="21"/>
  <c r="Z63" i="21"/>
  <c r="Z62" i="21"/>
  <c r="Z61" i="21"/>
  <c r="AC66" i="21"/>
  <c r="AB60" i="21"/>
  <c r="AA60" i="21"/>
  <c r="Z60" i="21"/>
  <c r="AS69" i="21"/>
  <c r="AS68" i="21"/>
  <c r="AS67" i="21"/>
  <c r="AS66" i="21"/>
  <c r="AS65" i="21"/>
  <c r="AS64" i="21"/>
  <c r="AS63" i="21"/>
  <c r="AS62" i="21"/>
  <c r="AS61" i="21"/>
  <c r="AS60" i="21"/>
  <c r="L69" i="22"/>
  <c r="L68" i="22"/>
  <c r="L67" i="22"/>
  <c r="M67" i="22" s="1"/>
  <c r="L66" i="22"/>
  <c r="L65" i="22"/>
  <c r="L64" i="22"/>
  <c r="L63" i="22"/>
  <c r="L62" i="22"/>
  <c r="L61" i="22"/>
  <c r="K69" i="22"/>
  <c r="K68" i="22"/>
  <c r="K67" i="22"/>
  <c r="K66" i="22"/>
  <c r="K65" i="22"/>
  <c r="K64" i="22"/>
  <c r="K63" i="22"/>
  <c r="K62" i="22"/>
  <c r="K61" i="22"/>
  <c r="J69" i="22"/>
  <c r="J68" i="22"/>
  <c r="J67" i="22"/>
  <c r="J66" i="22"/>
  <c r="J65" i="22"/>
  <c r="J64" i="22"/>
  <c r="J63" i="22"/>
  <c r="J62" i="22"/>
  <c r="J61" i="22"/>
  <c r="M62" i="22"/>
  <c r="L60" i="22"/>
  <c r="K60" i="22"/>
  <c r="J60" i="22"/>
  <c r="AB69" i="22"/>
  <c r="AB68" i="22"/>
  <c r="AC68" i="22" s="1"/>
  <c r="AB67" i="22"/>
  <c r="AB66" i="22"/>
  <c r="AB65" i="22"/>
  <c r="AB64" i="22"/>
  <c r="AB63" i="22"/>
  <c r="AB62" i="22"/>
  <c r="AB61" i="22"/>
  <c r="AA69" i="22"/>
  <c r="AA68" i="22"/>
  <c r="AA67" i="22"/>
  <c r="AA66" i="22"/>
  <c r="AA65" i="22"/>
  <c r="AA64" i="22"/>
  <c r="AA63" i="22"/>
  <c r="AA62" i="22"/>
  <c r="AA61" i="22"/>
  <c r="Z69" i="22"/>
  <c r="Z68" i="22"/>
  <c r="Z67" i="22"/>
  <c r="Z66" i="22"/>
  <c r="Z65" i="22"/>
  <c r="Z64" i="22"/>
  <c r="Z63" i="22"/>
  <c r="Z62" i="22"/>
  <c r="Z61" i="22"/>
  <c r="AB60" i="22"/>
  <c r="AA60" i="22"/>
  <c r="Z60" i="22"/>
  <c r="AS69" i="22"/>
  <c r="AS68" i="22"/>
  <c r="AS67" i="22"/>
  <c r="AS66" i="22"/>
  <c r="AS65" i="22"/>
  <c r="AS64" i="22"/>
  <c r="AS63" i="22"/>
  <c r="AS62" i="22"/>
  <c r="AS61" i="22"/>
  <c r="AS60" i="22"/>
  <c r="AD20" i="23"/>
  <c r="AD21" i="23"/>
  <c r="AD19" i="23"/>
  <c r="AD13" i="23"/>
  <c r="AE32" i="23"/>
  <c r="AA19" i="23"/>
  <c r="AC14" i="23"/>
  <c r="AD14" i="23" s="1"/>
  <c r="AB15" i="23"/>
  <c r="AC16" i="23"/>
  <c r="AD16" i="23" s="1"/>
  <c r="Z21" i="23"/>
  <c r="Z20" i="23"/>
  <c r="Z19" i="23"/>
  <c r="Z13" i="23"/>
  <c r="Y21" i="23"/>
  <c r="Y20" i="23"/>
  <c r="Y19" i="23"/>
  <c r="Y16" i="23"/>
  <c r="Y15" i="23"/>
  <c r="Y14" i="23"/>
  <c r="Y13" i="23"/>
  <c r="X21" i="23"/>
  <c r="X20" i="23"/>
  <c r="X19" i="23"/>
  <c r="X16" i="23"/>
  <c r="X15" i="23"/>
  <c r="AA15" i="23" s="1"/>
  <c r="X14" i="23"/>
  <c r="X13" i="23"/>
  <c r="X17" i="23" s="1"/>
  <c r="W21" i="23"/>
  <c r="W20" i="23"/>
  <c r="W19" i="23"/>
  <c r="W15" i="23"/>
  <c r="W13" i="23"/>
  <c r="V21" i="23"/>
  <c r="V20" i="23"/>
  <c r="V19" i="23"/>
  <c r="V16" i="23"/>
  <c r="V15" i="23"/>
  <c r="V14" i="23"/>
  <c r="V13" i="23"/>
  <c r="U21" i="23"/>
  <c r="U20" i="23"/>
  <c r="U19" i="23"/>
  <c r="U16" i="23"/>
  <c r="U15" i="23"/>
  <c r="U14" i="23"/>
  <c r="U13" i="23"/>
  <c r="T21" i="23"/>
  <c r="T20" i="23"/>
  <c r="T19" i="23"/>
  <c r="T15" i="23"/>
  <c r="T13" i="23"/>
  <c r="T17" i="23" s="1"/>
  <c r="S21" i="23"/>
  <c r="S20" i="23"/>
  <c r="S19" i="23"/>
  <c r="S16" i="23"/>
  <c r="S15" i="23"/>
  <c r="S14" i="23"/>
  <c r="S13" i="23"/>
  <c r="R21" i="23"/>
  <c r="R20" i="23"/>
  <c r="R19" i="23"/>
  <c r="R16" i="23"/>
  <c r="R15" i="23"/>
  <c r="R14" i="23"/>
  <c r="R13" i="23"/>
  <c r="Q21" i="23"/>
  <c r="Q20" i="23"/>
  <c r="Q19" i="23"/>
  <c r="Q15" i="23"/>
  <c r="Q13" i="23"/>
  <c r="P21" i="23"/>
  <c r="P20" i="23"/>
  <c r="P19" i="23"/>
  <c r="P16" i="23"/>
  <c r="P15" i="23"/>
  <c r="P14" i="23"/>
  <c r="P13" i="23"/>
  <c r="O21" i="23"/>
  <c r="O20" i="23"/>
  <c r="O19" i="23"/>
  <c r="O16" i="23"/>
  <c r="O15" i="23"/>
  <c r="O14" i="23"/>
  <c r="O13" i="23"/>
  <c r="N21" i="23"/>
  <c r="N20" i="23"/>
  <c r="AC20" i="23" s="1"/>
  <c r="N19" i="23"/>
  <c r="N15" i="23"/>
  <c r="N17" i="23" s="1"/>
  <c r="N13" i="23"/>
  <c r="M21" i="23"/>
  <c r="M20" i="23"/>
  <c r="M19" i="23"/>
  <c r="M16" i="23"/>
  <c r="M15" i="23"/>
  <c r="M14" i="23"/>
  <c r="M13" i="23"/>
  <c r="M17" i="23" s="1"/>
  <c r="L21" i="23"/>
  <c r="AA21" i="23" s="1"/>
  <c r="L20" i="23"/>
  <c r="L19" i="23"/>
  <c r="L15" i="23"/>
  <c r="L16" i="23"/>
  <c r="L14" i="23"/>
  <c r="L13" i="23"/>
  <c r="K21" i="23"/>
  <c r="K20" i="23"/>
  <c r="K19" i="23"/>
  <c r="K17" i="23"/>
  <c r="K15" i="23"/>
  <c r="K13" i="23"/>
  <c r="J21" i="23"/>
  <c r="J20" i="23"/>
  <c r="J19" i="23"/>
  <c r="J16" i="23"/>
  <c r="J15" i="23"/>
  <c r="J14" i="23"/>
  <c r="J13" i="23"/>
  <c r="AB13" i="23" s="1"/>
  <c r="AB17" i="23" s="1"/>
  <c r="I21" i="23"/>
  <c r="I20" i="23"/>
  <c r="I19" i="23"/>
  <c r="I16" i="23"/>
  <c r="I17" i="23" s="1"/>
  <c r="I15" i="23"/>
  <c r="I14" i="23"/>
  <c r="I13" i="23"/>
  <c r="V17" i="23"/>
  <c r="L17" i="23"/>
  <c r="H21" i="23"/>
  <c r="AC21" i="23" s="1"/>
  <c r="H20" i="23"/>
  <c r="H19" i="23"/>
  <c r="H15" i="23"/>
  <c r="AC15" i="23" s="1"/>
  <c r="AD15" i="23" s="1"/>
  <c r="H13" i="23"/>
  <c r="AC13" i="23" s="1"/>
  <c r="G21" i="23"/>
  <c r="AB21" i="23" s="1"/>
  <c r="G20" i="23"/>
  <c r="AB20" i="23" s="1"/>
  <c r="G19" i="23"/>
  <c r="AB19" i="23" s="1"/>
  <c r="G16" i="23"/>
  <c r="AB16" i="23" s="1"/>
  <c r="G15" i="23"/>
  <c r="G14" i="23"/>
  <c r="AB14" i="23" s="1"/>
  <c r="G13" i="23"/>
  <c r="F21" i="23"/>
  <c r="F20" i="23"/>
  <c r="AA20" i="23" s="1"/>
  <c r="F19" i="23"/>
  <c r="F16" i="23"/>
  <c r="AA16" i="23" s="1"/>
  <c r="F15" i="23"/>
  <c r="F14" i="23"/>
  <c r="AA14" i="23" s="1"/>
  <c r="F13" i="23"/>
  <c r="AA13" i="23" s="1"/>
  <c r="H17" i="23"/>
  <c r="AG21" i="2"/>
  <c r="AG20" i="2"/>
  <c r="AG19" i="2"/>
  <c r="AG16" i="2"/>
  <c r="AG15" i="2"/>
  <c r="AG14" i="2"/>
  <c r="AG13" i="2"/>
  <c r="AF21" i="2"/>
  <c r="AF20" i="2"/>
  <c r="AF19" i="2"/>
  <c r="AF16" i="2"/>
  <c r="AF17" i="2" s="1"/>
  <c r="AF15" i="2"/>
  <c r="AF14" i="2"/>
  <c r="AF13" i="2"/>
  <c r="AE21" i="2"/>
  <c r="AE20" i="2"/>
  <c r="AE19" i="2"/>
  <c r="AE16" i="2"/>
  <c r="AE15" i="2"/>
  <c r="AE14" i="2"/>
  <c r="AE13" i="2"/>
  <c r="AD21" i="2"/>
  <c r="AD20" i="2"/>
  <c r="AD19" i="2"/>
  <c r="AD16" i="2"/>
  <c r="AD15" i="2"/>
  <c r="AD14" i="2"/>
  <c r="AD13" i="2"/>
  <c r="AC21" i="2"/>
  <c r="AC20" i="2"/>
  <c r="AC19" i="2"/>
  <c r="AC16" i="2"/>
  <c r="AC15" i="2"/>
  <c r="AC14" i="2"/>
  <c r="AC13" i="2"/>
  <c r="AB21" i="2"/>
  <c r="AB20" i="2"/>
  <c r="AB19" i="2"/>
  <c r="AB17" i="2"/>
  <c r="AB16" i="2"/>
  <c r="AB15" i="2"/>
  <c r="AB14" i="2"/>
  <c r="AB13" i="2"/>
  <c r="AA21" i="2"/>
  <c r="AA20" i="2"/>
  <c r="AA19" i="2"/>
  <c r="AA16" i="2"/>
  <c r="AA15" i="2"/>
  <c r="AA14" i="2"/>
  <c r="AA13" i="2"/>
  <c r="Z21" i="2"/>
  <c r="Z20" i="2"/>
  <c r="Z19" i="2"/>
  <c r="Z17" i="2"/>
  <c r="Z16" i="2"/>
  <c r="Z15" i="2"/>
  <c r="Z14" i="2"/>
  <c r="Z13" i="2"/>
  <c r="Y21" i="2"/>
  <c r="Y20" i="2"/>
  <c r="Y19" i="2"/>
  <c r="Y16" i="2"/>
  <c r="Y15" i="2"/>
  <c r="Y14" i="2"/>
  <c r="Y13" i="2"/>
  <c r="X21" i="2"/>
  <c r="X20" i="2"/>
  <c r="X19" i="2"/>
  <c r="X16" i="2"/>
  <c r="X15" i="2"/>
  <c r="X14" i="2"/>
  <c r="X13" i="2"/>
  <c r="W21" i="2"/>
  <c r="W20" i="2"/>
  <c r="W19" i="2"/>
  <c r="W16" i="2"/>
  <c r="W15" i="2"/>
  <c r="W14" i="2"/>
  <c r="W13" i="2"/>
  <c r="V21" i="2"/>
  <c r="V20" i="2"/>
  <c r="V19" i="2"/>
  <c r="V16" i="2"/>
  <c r="V15" i="2"/>
  <c r="V14" i="2"/>
  <c r="V13" i="2"/>
  <c r="U21" i="2"/>
  <c r="U20" i="2"/>
  <c r="U19" i="2"/>
  <c r="U16" i="2"/>
  <c r="U15" i="2"/>
  <c r="U14" i="2"/>
  <c r="U13" i="2"/>
  <c r="T21" i="2"/>
  <c r="T20" i="2"/>
  <c r="T19" i="2"/>
  <c r="T16" i="2"/>
  <c r="T15" i="2"/>
  <c r="T14" i="2"/>
  <c r="T13" i="2"/>
  <c r="S21" i="2"/>
  <c r="S20" i="2"/>
  <c r="S19" i="2"/>
  <c r="S16" i="2"/>
  <c r="S15" i="2"/>
  <c r="S14" i="2"/>
  <c r="S13" i="2"/>
  <c r="R21" i="2"/>
  <c r="R20" i="2"/>
  <c r="R19" i="2"/>
  <c r="R16" i="2"/>
  <c r="R15" i="2"/>
  <c r="R14" i="2"/>
  <c r="R13" i="2"/>
  <c r="Q21" i="2"/>
  <c r="Q20" i="2"/>
  <c r="Q19" i="2"/>
  <c r="Q16" i="2"/>
  <c r="Q15" i="2"/>
  <c r="Q14" i="2"/>
  <c r="Q13" i="2"/>
  <c r="P21" i="2"/>
  <c r="P20" i="2"/>
  <c r="P19" i="2"/>
  <c r="P16" i="2"/>
  <c r="P15" i="2"/>
  <c r="P14" i="2"/>
  <c r="P13" i="2"/>
  <c r="O21" i="2"/>
  <c r="O20" i="2"/>
  <c r="O19" i="2"/>
  <c r="O16" i="2"/>
  <c r="O15" i="2"/>
  <c r="O14" i="2"/>
  <c r="O13" i="2"/>
  <c r="N21" i="2"/>
  <c r="N20" i="2"/>
  <c r="N19" i="2"/>
  <c r="N16" i="2"/>
  <c r="N15" i="2"/>
  <c r="N14" i="2"/>
  <c r="N13" i="2"/>
  <c r="M21" i="2"/>
  <c r="M20" i="2"/>
  <c r="M19" i="2"/>
  <c r="M16" i="2"/>
  <c r="M15" i="2"/>
  <c r="M17" i="2" s="1"/>
  <c r="M14" i="2"/>
  <c r="M13" i="2"/>
  <c r="L21" i="2"/>
  <c r="L20" i="2"/>
  <c r="L19" i="2"/>
  <c r="L16" i="2"/>
  <c r="L15" i="2"/>
  <c r="L14" i="2"/>
  <c r="L13" i="2"/>
  <c r="K21" i="2"/>
  <c r="K20" i="2"/>
  <c r="K19" i="2"/>
  <c r="K16" i="2"/>
  <c r="K15" i="2"/>
  <c r="K14" i="2"/>
  <c r="K13" i="2"/>
  <c r="J21" i="2"/>
  <c r="J20" i="2"/>
  <c r="J19" i="2"/>
  <c r="J16" i="2"/>
  <c r="J15" i="2"/>
  <c r="J14" i="2"/>
  <c r="J13" i="2"/>
  <c r="AG23" i="2"/>
  <c r="AG17" i="2"/>
  <c r="AE17" i="2"/>
  <c r="AD17" i="2"/>
  <c r="AC23" i="2"/>
  <c r="AC17" i="2"/>
  <c r="I21" i="2"/>
  <c r="I20" i="2"/>
  <c r="I19" i="2"/>
  <c r="I16" i="2"/>
  <c r="I15" i="2"/>
  <c r="I14" i="2"/>
  <c r="I13" i="2"/>
  <c r="H21" i="2"/>
  <c r="H20" i="2"/>
  <c r="H19" i="2"/>
  <c r="H16" i="2"/>
  <c r="H15" i="2"/>
  <c r="H14" i="2"/>
  <c r="H13" i="2"/>
  <c r="AH69" i="22"/>
  <c r="Q69" i="22"/>
  <c r="M69" i="22"/>
  <c r="B69" i="22"/>
  <c r="AH68" i="22"/>
  <c r="Q68" i="22"/>
  <c r="B68" i="22"/>
  <c r="AH67" i="22"/>
  <c r="AC67" i="22"/>
  <c r="Q67" i="22"/>
  <c r="B67" i="22"/>
  <c r="AH66" i="22"/>
  <c r="Q66" i="22"/>
  <c r="B66" i="22"/>
  <c r="AH65" i="22"/>
  <c r="Q65" i="22"/>
  <c r="M65" i="22"/>
  <c r="B65" i="22"/>
  <c r="AH64" i="22"/>
  <c r="Q64" i="22"/>
  <c r="B64" i="22"/>
  <c r="AH63" i="22"/>
  <c r="Q63" i="22"/>
  <c r="M63" i="22"/>
  <c r="B63" i="22"/>
  <c r="AH62" i="22"/>
  <c r="Q62" i="22"/>
  <c r="B62" i="22"/>
  <c r="AH61" i="22"/>
  <c r="AC61" i="22"/>
  <c r="Q61" i="22"/>
  <c r="B61" i="22"/>
  <c r="AH60" i="22"/>
  <c r="AC60" i="22"/>
  <c r="Q60" i="22"/>
  <c r="B60" i="22"/>
  <c r="AS57" i="22"/>
  <c r="AR57" i="22"/>
  <c r="AQ57" i="22"/>
  <c r="AB57" i="22"/>
  <c r="AA57" i="22"/>
  <c r="Z57" i="22"/>
  <c r="M57" i="22"/>
  <c r="L57" i="22"/>
  <c r="K57" i="22"/>
  <c r="J57" i="22"/>
  <c r="AT56" i="22"/>
  <c r="AC56" i="22"/>
  <c r="M56" i="22"/>
  <c r="AD56" i="22" s="1"/>
  <c r="AT55" i="22"/>
  <c r="AD55" i="22"/>
  <c r="AC55" i="22"/>
  <c r="M55" i="22"/>
  <c r="AT54" i="22"/>
  <c r="AC54" i="22"/>
  <c r="M54" i="22"/>
  <c r="AD54" i="22" s="1"/>
  <c r="AT53" i="22"/>
  <c r="AC53" i="22"/>
  <c r="M53" i="22"/>
  <c r="AD53" i="22" s="1"/>
  <c r="AT52" i="22"/>
  <c r="AC52" i="22"/>
  <c r="M52" i="22"/>
  <c r="AD52" i="22" s="1"/>
  <c r="AT51" i="22"/>
  <c r="AC51" i="22"/>
  <c r="M51" i="22"/>
  <c r="AD51" i="22" s="1"/>
  <c r="AT50" i="22"/>
  <c r="AC50" i="22"/>
  <c r="AD50" i="22" s="1"/>
  <c r="M50" i="22"/>
  <c r="AT49" i="22"/>
  <c r="AD49" i="22"/>
  <c r="AC49" i="22"/>
  <c r="M49" i="22"/>
  <c r="AT48" i="22"/>
  <c r="AC48" i="22"/>
  <c r="M48" i="22"/>
  <c r="AD48" i="22" s="1"/>
  <c r="AT47" i="22"/>
  <c r="AD47" i="22"/>
  <c r="AC47" i="22"/>
  <c r="M47" i="22"/>
  <c r="AT46" i="22"/>
  <c r="AT57" i="22" s="1"/>
  <c r="AC46" i="22"/>
  <c r="AC57" i="22" s="1"/>
  <c r="M46" i="22"/>
  <c r="AD46" i="22" s="1"/>
  <c r="AS43" i="22"/>
  <c r="AR43" i="22"/>
  <c r="AQ43" i="22"/>
  <c r="AC43" i="22"/>
  <c r="AB43" i="22"/>
  <c r="AA43" i="22"/>
  <c r="Z43" i="22"/>
  <c r="L43" i="22"/>
  <c r="K43" i="22"/>
  <c r="J43" i="22"/>
  <c r="AT42" i="22"/>
  <c r="AC42" i="22"/>
  <c r="M42" i="22"/>
  <c r="AD42" i="22" s="1"/>
  <c r="AT41" i="22"/>
  <c r="AC41" i="22"/>
  <c r="M41" i="22"/>
  <c r="AD41" i="22" s="1"/>
  <c r="AT40" i="22"/>
  <c r="AT43" i="22" s="1"/>
  <c r="AC40" i="22"/>
  <c r="M40" i="22"/>
  <c r="AD40" i="22" s="1"/>
  <c r="AS37" i="22"/>
  <c r="AR37" i="22"/>
  <c r="AQ37" i="22"/>
  <c r="AB37" i="22"/>
  <c r="AA37" i="22"/>
  <c r="Z37" i="22"/>
  <c r="L37" i="22"/>
  <c r="K37" i="22"/>
  <c r="J37" i="22"/>
  <c r="M37" i="22" s="1"/>
  <c r="AT36" i="22"/>
  <c r="AC36" i="22"/>
  <c r="AD36" i="22" s="1"/>
  <c r="M36" i="22"/>
  <c r="AT35" i="22"/>
  <c r="AD35" i="22"/>
  <c r="AC35" i="22"/>
  <c r="M35" i="22"/>
  <c r="AT34" i="22"/>
  <c r="AT37" i="22" s="1"/>
  <c r="AC34" i="22"/>
  <c r="AC37" i="22" s="1"/>
  <c r="M34" i="22"/>
  <c r="AD34" i="22" s="1"/>
  <c r="AS30" i="22"/>
  <c r="AP30" i="22"/>
  <c r="AM30" i="22"/>
  <c r="Y30" i="22"/>
  <c r="L30" i="22"/>
  <c r="I30" i="22"/>
  <c r="F30" i="22"/>
  <c r="AS28" i="22"/>
  <c r="AQ28" i="22"/>
  <c r="AQ30" i="22" s="1"/>
  <c r="AP28" i="22"/>
  <c r="AN28" i="22"/>
  <c r="AN30" i="22" s="1"/>
  <c r="AM28" i="22"/>
  <c r="AI28" i="22"/>
  <c r="AB28" i="22"/>
  <c r="Z28" i="22"/>
  <c r="Z30" i="22" s="1"/>
  <c r="Y28" i="22"/>
  <c r="W28" i="22"/>
  <c r="W30" i="22" s="1"/>
  <c r="V28" i="22"/>
  <c r="V30" i="22" s="1"/>
  <c r="R28" i="22"/>
  <c r="L28" i="22"/>
  <c r="J28" i="22"/>
  <c r="J30" i="22" s="1"/>
  <c r="I28" i="22"/>
  <c r="G28" i="22"/>
  <c r="G30" i="22" s="1"/>
  <c r="F28" i="22"/>
  <c r="C28" i="22"/>
  <c r="AR27" i="22"/>
  <c r="AT27" i="22" s="1"/>
  <c r="AO27" i="22"/>
  <c r="AA27" i="22"/>
  <c r="X27" i="22"/>
  <c r="AC27" i="22" s="1"/>
  <c r="M27" i="22"/>
  <c r="K27" i="22"/>
  <c r="H27" i="22"/>
  <c r="AR26" i="22"/>
  <c r="AO26" i="22"/>
  <c r="AT26" i="22" s="1"/>
  <c r="AA26" i="22"/>
  <c r="AA28" i="22" s="1"/>
  <c r="X26" i="22"/>
  <c r="AC26" i="22" s="1"/>
  <c r="K26" i="22"/>
  <c r="M26" i="22" s="1"/>
  <c r="H26" i="22"/>
  <c r="AR25" i="22"/>
  <c r="AR28" i="22" s="1"/>
  <c r="AO25" i="22"/>
  <c r="AT25" i="22" s="1"/>
  <c r="AA25" i="22"/>
  <c r="X25" i="22"/>
  <c r="X28" i="22" s="1"/>
  <c r="K25" i="22"/>
  <c r="M25" i="22" s="1"/>
  <c r="H25" i="22"/>
  <c r="AR24" i="22"/>
  <c r="AO24" i="22"/>
  <c r="AT24" i="22" s="1"/>
  <c r="AC24" i="22"/>
  <c r="AA24" i="22"/>
  <c r="X24" i="22"/>
  <c r="K24" i="22"/>
  <c r="M24" i="22" s="1"/>
  <c r="AD24" i="22" s="1"/>
  <c r="H24" i="22"/>
  <c r="AT23" i="22"/>
  <c r="AR23" i="22"/>
  <c r="AO23" i="22"/>
  <c r="AO28" i="22" s="1"/>
  <c r="AC23" i="22"/>
  <c r="AA23" i="22"/>
  <c r="X23" i="22"/>
  <c r="K23" i="22"/>
  <c r="K28" i="22" s="1"/>
  <c r="H23" i="22"/>
  <c r="M23" i="22" s="1"/>
  <c r="AS19" i="22"/>
  <c r="AQ19" i="22"/>
  <c r="AP19" i="22"/>
  <c r="AN19" i="22"/>
  <c r="AM19" i="22"/>
  <c r="AI19" i="22"/>
  <c r="AB19" i="22"/>
  <c r="AB30" i="22" s="1"/>
  <c r="Z19" i="22"/>
  <c r="Y19" i="22"/>
  <c r="W19" i="22"/>
  <c r="V19" i="22"/>
  <c r="R19" i="22"/>
  <c r="L19" i="22"/>
  <c r="J19" i="22"/>
  <c r="I19" i="22"/>
  <c r="G19" i="22"/>
  <c r="F19" i="22"/>
  <c r="C19" i="22"/>
  <c r="AR18" i="22"/>
  <c r="AT18" i="22" s="1"/>
  <c r="AO18" i="22"/>
  <c r="AA18" i="22"/>
  <c r="X18" i="22"/>
  <c r="AC18" i="22" s="1"/>
  <c r="M18" i="22"/>
  <c r="K18" i="22"/>
  <c r="H18" i="22"/>
  <c r="AR17" i="22"/>
  <c r="AO17" i="22"/>
  <c r="AT17" i="22" s="1"/>
  <c r="AA17" i="22"/>
  <c r="X17" i="22"/>
  <c r="AC17" i="22" s="1"/>
  <c r="K17" i="22"/>
  <c r="M17" i="22" s="1"/>
  <c r="H17" i="22"/>
  <c r="AR16" i="22"/>
  <c r="AO16" i="22"/>
  <c r="AT16" i="22" s="1"/>
  <c r="AA16" i="22"/>
  <c r="X16" i="22"/>
  <c r="X19" i="22" s="1"/>
  <c r="K16" i="22"/>
  <c r="M16" i="22" s="1"/>
  <c r="H16" i="22"/>
  <c r="AR15" i="22"/>
  <c r="AO15" i="22"/>
  <c r="AT15" i="22" s="1"/>
  <c r="AC15" i="22"/>
  <c r="AA15" i="22"/>
  <c r="X15" i="22"/>
  <c r="K15" i="22"/>
  <c r="M15" i="22" s="1"/>
  <c r="AD15" i="22" s="1"/>
  <c r="H15" i="22"/>
  <c r="AT14" i="22"/>
  <c r="AR14" i="22"/>
  <c r="AO14" i="22"/>
  <c r="AC14" i="22"/>
  <c r="AA14" i="22"/>
  <c r="X14" i="22"/>
  <c r="K14" i="22"/>
  <c r="H14" i="22"/>
  <c r="M14" i="22" s="1"/>
  <c r="AD14" i="22" s="1"/>
  <c r="AT13" i="22"/>
  <c r="AR13" i="22"/>
  <c r="AO13" i="22"/>
  <c r="AO19" i="22" s="1"/>
  <c r="AA13" i="22"/>
  <c r="AC13" i="22" s="1"/>
  <c r="X13" i="22"/>
  <c r="K13" i="22"/>
  <c r="H13" i="22"/>
  <c r="M13" i="22" s="1"/>
  <c r="AD13" i="22" s="1"/>
  <c r="AR12" i="22"/>
  <c r="AT12" i="22" s="1"/>
  <c r="AO12" i="22"/>
  <c r="AA12" i="22"/>
  <c r="AA19" i="22" s="1"/>
  <c r="X12" i="22"/>
  <c r="K12" i="22"/>
  <c r="K19" i="22" s="1"/>
  <c r="H12" i="22"/>
  <c r="M12" i="22" s="1"/>
  <c r="AH69" i="21"/>
  <c r="Q69" i="21"/>
  <c r="B69" i="21"/>
  <c r="AH68" i="21"/>
  <c r="Q68" i="21"/>
  <c r="B68" i="21"/>
  <c r="AH67" i="21"/>
  <c r="Q67" i="21"/>
  <c r="B67" i="21"/>
  <c r="AH66" i="21"/>
  <c r="Q66" i="21"/>
  <c r="B66" i="21"/>
  <c r="AH65" i="21"/>
  <c r="Q65" i="21"/>
  <c r="B65" i="21"/>
  <c r="AH64" i="21"/>
  <c r="AC64" i="21"/>
  <c r="Q64" i="21"/>
  <c r="B64" i="21"/>
  <c r="AH63" i="21"/>
  <c r="Q63" i="21"/>
  <c r="B63" i="21"/>
  <c r="AH62" i="21"/>
  <c r="Q62" i="21"/>
  <c r="B62" i="21"/>
  <c r="AH61" i="21"/>
  <c r="Q61" i="21"/>
  <c r="B61" i="21"/>
  <c r="AH60" i="21"/>
  <c r="Q60" i="21"/>
  <c r="B60" i="21"/>
  <c r="AS57" i="21"/>
  <c r="AR57" i="21"/>
  <c r="AQ57" i="21"/>
  <c r="AB57" i="21"/>
  <c r="AA57" i="21"/>
  <c r="Z57" i="21"/>
  <c r="M57" i="21"/>
  <c r="L57" i="21"/>
  <c r="K57" i="21"/>
  <c r="J57" i="21"/>
  <c r="AT56" i="21"/>
  <c r="AC56" i="21"/>
  <c r="M56" i="21"/>
  <c r="AD56" i="21" s="1"/>
  <c r="AT55" i="21"/>
  <c r="AC55" i="21"/>
  <c r="M55" i="21"/>
  <c r="AD55" i="21" s="1"/>
  <c r="AT54" i="21"/>
  <c r="AC54" i="21"/>
  <c r="M54" i="21"/>
  <c r="AD54" i="21" s="1"/>
  <c r="AT53" i="21"/>
  <c r="AC53" i="21"/>
  <c r="M53" i="21"/>
  <c r="AD53" i="21" s="1"/>
  <c r="AT52" i="21"/>
  <c r="AD52" i="21"/>
  <c r="AC52" i="21"/>
  <c r="M52" i="21"/>
  <c r="AT51" i="21"/>
  <c r="AC51" i="21"/>
  <c r="AD51" i="21" s="1"/>
  <c r="M51" i="21"/>
  <c r="AT50" i="21"/>
  <c r="AC50" i="21"/>
  <c r="AD50" i="21" s="1"/>
  <c r="M50" i="21"/>
  <c r="AT49" i="21"/>
  <c r="AD49" i="21"/>
  <c r="AC49" i="21"/>
  <c r="M49" i="21"/>
  <c r="AT48" i="21"/>
  <c r="AC48" i="21"/>
  <c r="M48" i="21"/>
  <c r="AD48" i="21" s="1"/>
  <c r="AT47" i="21"/>
  <c r="AC47" i="21"/>
  <c r="AC57" i="21" s="1"/>
  <c r="M47" i="21"/>
  <c r="AD47" i="21" s="1"/>
  <c r="AT46" i="21"/>
  <c r="AT57" i="21" s="1"/>
  <c r="AC46" i="21"/>
  <c r="M46" i="21"/>
  <c r="AD46" i="21" s="1"/>
  <c r="AD57" i="21" s="1"/>
  <c r="AS43" i="21"/>
  <c r="AR43" i="21"/>
  <c r="AQ43" i="21"/>
  <c r="AC43" i="21"/>
  <c r="AB43" i="21"/>
  <c r="AA43" i="21"/>
  <c r="Z43" i="21"/>
  <c r="L43" i="21"/>
  <c r="K43" i="21"/>
  <c r="J43" i="21"/>
  <c r="M43" i="21" s="1"/>
  <c r="AT42" i="21"/>
  <c r="AC42" i="21"/>
  <c r="M42" i="21"/>
  <c r="AD42" i="21" s="1"/>
  <c r="AT41" i="21"/>
  <c r="AD41" i="21"/>
  <c r="AC41" i="21"/>
  <c r="M41" i="21"/>
  <c r="AT40" i="21"/>
  <c r="AT43" i="21" s="1"/>
  <c r="AC40" i="21"/>
  <c r="AD40" i="21" s="1"/>
  <c r="M40" i="21"/>
  <c r="AS37" i="21"/>
  <c r="AR37" i="21"/>
  <c r="AQ37" i="21"/>
  <c r="AB37" i="21"/>
  <c r="AA37" i="21"/>
  <c r="Z37" i="21"/>
  <c r="L37" i="21"/>
  <c r="M37" i="21" s="1"/>
  <c r="K37" i="21"/>
  <c r="J37" i="21"/>
  <c r="AT36" i="21"/>
  <c r="AT37" i="21" s="1"/>
  <c r="AC36" i="21"/>
  <c r="AD36" i="21" s="1"/>
  <c r="M36" i="21"/>
  <c r="AT35" i="21"/>
  <c r="AD35" i="21"/>
  <c r="AC35" i="21"/>
  <c r="M35" i="21"/>
  <c r="AT34" i="21"/>
  <c r="AC34" i="21"/>
  <c r="AC37" i="21" s="1"/>
  <c r="M34" i="21"/>
  <c r="AP30" i="21"/>
  <c r="AN30" i="21"/>
  <c r="AB30" i="21"/>
  <c r="L30" i="21"/>
  <c r="I30" i="21"/>
  <c r="AS28" i="21"/>
  <c r="AQ28" i="21"/>
  <c r="AQ30" i="21" s="1"/>
  <c r="AP28" i="21"/>
  <c r="AN28" i="21"/>
  <c r="AM28" i="21"/>
  <c r="AM30" i="21" s="1"/>
  <c r="AI28" i="21"/>
  <c r="AB28" i="21"/>
  <c r="Z28" i="21"/>
  <c r="Z30" i="21" s="1"/>
  <c r="Y28" i="21"/>
  <c r="Y30" i="21" s="1"/>
  <c r="W28" i="21"/>
  <c r="W30" i="21" s="1"/>
  <c r="V28" i="21"/>
  <c r="V30" i="21" s="1"/>
  <c r="R28" i="21"/>
  <c r="L28" i="21"/>
  <c r="J28" i="21"/>
  <c r="J30" i="21" s="1"/>
  <c r="I28" i="21"/>
  <c r="G28" i="21"/>
  <c r="G30" i="21" s="1"/>
  <c r="F28" i="21"/>
  <c r="F30" i="21" s="1"/>
  <c r="C28" i="21"/>
  <c r="AR27" i="21"/>
  <c r="AT27" i="21" s="1"/>
  <c r="AO27" i="21"/>
  <c r="AA27" i="21"/>
  <c r="AC27" i="21" s="1"/>
  <c r="X27" i="21"/>
  <c r="M27" i="21"/>
  <c r="K27" i="21"/>
  <c r="H27" i="21"/>
  <c r="AR26" i="21"/>
  <c r="AT26" i="21" s="1"/>
  <c r="AO26" i="21"/>
  <c r="AA26" i="21"/>
  <c r="X26" i="21"/>
  <c r="AC26" i="21" s="1"/>
  <c r="K26" i="21"/>
  <c r="H26" i="21"/>
  <c r="M26" i="21" s="1"/>
  <c r="AD26" i="21" s="1"/>
  <c r="AR25" i="21"/>
  <c r="AO25" i="21"/>
  <c r="AT25" i="21" s="1"/>
  <c r="AA25" i="21"/>
  <c r="AA28" i="21" s="1"/>
  <c r="X25" i="21"/>
  <c r="X28" i="21" s="1"/>
  <c r="K25" i="21"/>
  <c r="M25" i="21" s="1"/>
  <c r="H25" i="21"/>
  <c r="AR24" i="21"/>
  <c r="AR28" i="21" s="1"/>
  <c r="AR30" i="21" s="1"/>
  <c r="AO24" i="21"/>
  <c r="AT24" i="21" s="1"/>
  <c r="AC24" i="21"/>
  <c r="AA24" i="21"/>
  <c r="X24" i="21"/>
  <c r="K24" i="21"/>
  <c r="K28" i="21" s="1"/>
  <c r="H24" i="21"/>
  <c r="AT23" i="21"/>
  <c r="AR23" i="21"/>
  <c r="AO23" i="21"/>
  <c r="AO28" i="21" s="1"/>
  <c r="AC23" i="21"/>
  <c r="AA23" i="21"/>
  <c r="X23" i="21"/>
  <c r="K23" i="21"/>
  <c r="M23" i="21" s="1"/>
  <c r="H23" i="21"/>
  <c r="AS19" i="21"/>
  <c r="AS30" i="21" s="1"/>
  <c r="AQ19" i="21"/>
  <c r="AP19" i="21"/>
  <c r="AN19" i="21"/>
  <c r="AM19" i="21"/>
  <c r="AI19" i="21"/>
  <c r="AB19" i="21"/>
  <c r="Z19" i="21"/>
  <c r="Y19" i="21"/>
  <c r="W19" i="21"/>
  <c r="V19" i="21"/>
  <c r="R19" i="21"/>
  <c r="L19" i="21"/>
  <c r="J19" i="21"/>
  <c r="I19" i="21"/>
  <c r="G19" i="21"/>
  <c r="F19" i="21"/>
  <c r="C19" i="21"/>
  <c r="AR18" i="21"/>
  <c r="AT18" i="21" s="1"/>
  <c r="AO18" i="21"/>
  <c r="AA18" i="21"/>
  <c r="AC18" i="21" s="1"/>
  <c r="X18" i="21"/>
  <c r="M18" i="21"/>
  <c r="K18" i="21"/>
  <c r="H18" i="21"/>
  <c r="AR17" i="21"/>
  <c r="AT17" i="21" s="1"/>
  <c r="AO17" i="21"/>
  <c r="AA17" i="21"/>
  <c r="X17" i="21"/>
  <c r="AC17" i="21" s="1"/>
  <c r="K17" i="21"/>
  <c r="H17" i="21"/>
  <c r="M17" i="21" s="1"/>
  <c r="AR16" i="21"/>
  <c r="AO16" i="21"/>
  <c r="AT16" i="21" s="1"/>
  <c r="AA16" i="21"/>
  <c r="X16" i="21"/>
  <c r="X19" i="21" s="1"/>
  <c r="K16" i="21"/>
  <c r="M16" i="21" s="1"/>
  <c r="H16" i="21"/>
  <c r="AR15" i="21"/>
  <c r="AR19" i="21" s="1"/>
  <c r="AO15" i="21"/>
  <c r="AT15" i="21" s="1"/>
  <c r="AC15" i="21"/>
  <c r="AA15" i="21"/>
  <c r="X15" i="21"/>
  <c r="K15" i="21"/>
  <c r="M15" i="21" s="1"/>
  <c r="AD15" i="21" s="1"/>
  <c r="H15" i="21"/>
  <c r="AT14" i="21"/>
  <c r="AR14" i="21"/>
  <c r="AO14" i="21"/>
  <c r="AC14" i="21"/>
  <c r="AA14" i="21"/>
  <c r="X14" i="21"/>
  <c r="K14" i="21"/>
  <c r="M14" i="21" s="1"/>
  <c r="AD14" i="21" s="1"/>
  <c r="H14" i="21"/>
  <c r="AT13" i="21"/>
  <c r="AR13" i="21"/>
  <c r="AO13" i="21"/>
  <c r="AA13" i="21"/>
  <c r="X13" i="21"/>
  <c r="AC13" i="21" s="1"/>
  <c r="K13" i="21"/>
  <c r="H13" i="21"/>
  <c r="M13" i="21" s="1"/>
  <c r="AD13" i="21" s="1"/>
  <c r="AR12" i="21"/>
  <c r="AO12" i="21"/>
  <c r="AO19" i="21" s="1"/>
  <c r="AA12" i="21"/>
  <c r="AA19" i="21" s="1"/>
  <c r="X12" i="21"/>
  <c r="K12" i="21"/>
  <c r="K19" i="21" s="1"/>
  <c r="H12" i="21"/>
  <c r="M12" i="21" s="1"/>
  <c r="AH69" i="9"/>
  <c r="Q69" i="9"/>
  <c r="B69" i="9"/>
  <c r="AH68" i="9"/>
  <c r="Q68" i="9"/>
  <c r="B68" i="9"/>
  <c r="AH67" i="9"/>
  <c r="Q67" i="9"/>
  <c r="M67" i="9"/>
  <c r="B67" i="9"/>
  <c r="AH66" i="9"/>
  <c r="Q66" i="9"/>
  <c r="B66" i="9"/>
  <c r="AH65" i="9"/>
  <c r="Q65" i="9"/>
  <c r="B65" i="9"/>
  <c r="AH64" i="9"/>
  <c r="Q64" i="9"/>
  <c r="M64" i="9"/>
  <c r="B64" i="9"/>
  <c r="AH63" i="9"/>
  <c r="Q63" i="9"/>
  <c r="B63" i="9"/>
  <c r="AH62" i="9"/>
  <c r="AC62" i="9"/>
  <c r="Q62" i="9"/>
  <c r="B62" i="9"/>
  <c r="AH61" i="9"/>
  <c r="Q61" i="9"/>
  <c r="M61" i="9"/>
  <c r="B61" i="9"/>
  <c r="AH60" i="9"/>
  <c r="AC60" i="9"/>
  <c r="Q60" i="9"/>
  <c r="M60" i="9"/>
  <c r="B60" i="9"/>
  <c r="AS57" i="9"/>
  <c r="AR57" i="9"/>
  <c r="AQ57" i="9"/>
  <c r="AB57" i="9"/>
  <c r="AA57" i="9"/>
  <c r="Z57" i="9"/>
  <c r="L57" i="9"/>
  <c r="K57" i="9"/>
  <c r="J57" i="9"/>
  <c r="AT56" i="9"/>
  <c r="AC56" i="9"/>
  <c r="M56" i="9"/>
  <c r="AD56" i="9" s="1"/>
  <c r="AT55" i="9"/>
  <c r="AC55" i="9"/>
  <c r="M55" i="9"/>
  <c r="AD55" i="9" s="1"/>
  <c r="AT54" i="9"/>
  <c r="AD54" i="9"/>
  <c r="AC54" i="9"/>
  <c r="M54" i="9"/>
  <c r="AT53" i="9"/>
  <c r="AC53" i="9"/>
  <c r="M53" i="9"/>
  <c r="AD53" i="9" s="1"/>
  <c r="AT52" i="9"/>
  <c r="AD52" i="9"/>
  <c r="AC52" i="9"/>
  <c r="M52" i="9"/>
  <c r="AT51" i="9"/>
  <c r="AD51" i="9"/>
  <c r="AC51" i="9"/>
  <c r="M51" i="9"/>
  <c r="AT50" i="9"/>
  <c r="AC50" i="9"/>
  <c r="AC57" i="9" s="1"/>
  <c r="M50" i="9"/>
  <c r="AT49" i="9"/>
  <c r="AC49" i="9"/>
  <c r="M49" i="9"/>
  <c r="AD49" i="9" s="1"/>
  <c r="AT48" i="9"/>
  <c r="AC48" i="9"/>
  <c r="M48" i="9"/>
  <c r="AD48" i="9" s="1"/>
  <c r="AT47" i="9"/>
  <c r="AC47" i="9"/>
  <c r="M47" i="9"/>
  <c r="AD47" i="9" s="1"/>
  <c r="AT46" i="9"/>
  <c r="AT57" i="9" s="1"/>
  <c r="AD46" i="9"/>
  <c r="AC46" i="9"/>
  <c r="M46" i="9"/>
  <c r="AT43" i="9"/>
  <c r="AS43" i="9"/>
  <c r="AR43" i="9"/>
  <c r="AQ43" i="9"/>
  <c r="AB43" i="9"/>
  <c r="AA43" i="9"/>
  <c r="Z43" i="9"/>
  <c r="M43" i="9"/>
  <c r="L43" i="9"/>
  <c r="K43" i="9"/>
  <c r="J43" i="9"/>
  <c r="AT42" i="9"/>
  <c r="AC42" i="9"/>
  <c r="M42" i="9"/>
  <c r="AD42" i="9" s="1"/>
  <c r="AT41" i="9"/>
  <c r="AD41" i="9"/>
  <c r="AC41" i="9"/>
  <c r="M41" i="9"/>
  <c r="AT40" i="9"/>
  <c r="AD40" i="9"/>
  <c r="AC40" i="9"/>
  <c r="AC43" i="9" s="1"/>
  <c r="M40" i="9"/>
  <c r="AS37" i="9"/>
  <c r="AR37" i="9"/>
  <c r="AQ37" i="9"/>
  <c r="AB37" i="9"/>
  <c r="AA37" i="9"/>
  <c r="Z37" i="9"/>
  <c r="M37" i="9"/>
  <c r="L37" i="9"/>
  <c r="K37" i="9"/>
  <c r="J37" i="9"/>
  <c r="AT36" i="9"/>
  <c r="AC36" i="9"/>
  <c r="AC37" i="9" s="1"/>
  <c r="M36" i="9"/>
  <c r="AT35" i="9"/>
  <c r="AC35" i="9"/>
  <c r="M35" i="9"/>
  <c r="AD35" i="9" s="1"/>
  <c r="AT34" i="9"/>
  <c r="AT37" i="9" s="1"/>
  <c r="AC34" i="9"/>
  <c r="M34" i="9"/>
  <c r="AD34" i="9" s="1"/>
  <c r="AS30" i="9"/>
  <c r="AN30" i="9"/>
  <c r="AM30" i="9"/>
  <c r="AB30" i="9"/>
  <c r="Z30" i="9"/>
  <c r="Y30" i="9"/>
  <c r="J30" i="9"/>
  <c r="I30" i="9"/>
  <c r="AS28" i="9"/>
  <c r="AQ28" i="9"/>
  <c r="AQ30" i="9" s="1"/>
  <c r="AP28" i="9"/>
  <c r="AP30" i="9" s="1"/>
  <c r="AN28" i="9"/>
  <c r="AM28" i="9"/>
  <c r="AI28" i="9"/>
  <c r="AB28" i="9"/>
  <c r="Z28" i="9"/>
  <c r="Y28" i="9"/>
  <c r="W28" i="9"/>
  <c r="W30" i="9" s="1"/>
  <c r="V28" i="9"/>
  <c r="V30" i="9" s="1"/>
  <c r="R28" i="9"/>
  <c r="L28" i="9"/>
  <c r="L30" i="9" s="1"/>
  <c r="J28" i="9"/>
  <c r="I28" i="9"/>
  <c r="H28" i="9"/>
  <c r="G28" i="9"/>
  <c r="G30" i="9" s="1"/>
  <c r="F28" i="9"/>
  <c r="F30" i="9" s="1"/>
  <c r="C28" i="9"/>
  <c r="AT27" i="9"/>
  <c r="AR27" i="9"/>
  <c r="AO27" i="9"/>
  <c r="AA27" i="9"/>
  <c r="AC27" i="9" s="1"/>
  <c r="X27" i="9"/>
  <c r="K27" i="9"/>
  <c r="H27" i="9"/>
  <c r="M27" i="9" s="1"/>
  <c r="AD27" i="9" s="1"/>
  <c r="AR26" i="9"/>
  <c r="AT26" i="9" s="1"/>
  <c r="AO26" i="9"/>
  <c r="AA26" i="9"/>
  <c r="AA28" i="9" s="1"/>
  <c r="X26" i="9"/>
  <c r="AC26" i="9" s="1"/>
  <c r="M26" i="9"/>
  <c r="AD26" i="9" s="1"/>
  <c r="K26" i="9"/>
  <c r="H26" i="9"/>
  <c r="AR25" i="9"/>
  <c r="AR28" i="9" s="1"/>
  <c r="AO25" i="9"/>
  <c r="AT25" i="9" s="1"/>
  <c r="AA25" i="9"/>
  <c r="AC25" i="9" s="1"/>
  <c r="X25" i="9"/>
  <c r="M25" i="9"/>
  <c r="AD25" i="9" s="1"/>
  <c r="K25" i="9"/>
  <c r="H25" i="9"/>
  <c r="AR24" i="9"/>
  <c r="AT24" i="9" s="1"/>
  <c r="AO24" i="9"/>
  <c r="AA24" i="9"/>
  <c r="X24" i="9"/>
  <c r="AC24" i="9" s="1"/>
  <c r="AD24" i="9" s="1"/>
  <c r="M24" i="9"/>
  <c r="K24" i="9"/>
  <c r="H24" i="9"/>
  <c r="AT23" i="9"/>
  <c r="AR23" i="9"/>
  <c r="AO23" i="9"/>
  <c r="AO28" i="9" s="1"/>
  <c r="AO30" i="9" s="1"/>
  <c r="AA23" i="9"/>
  <c r="X23" i="9"/>
  <c r="X28" i="9" s="1"/>
  <c r="K23" i="9"/>
  <c r="M23" i="9" s="1"/>
  <c r="H23" i="9"/>
  <c r="AS19" i="9"/>
  <c r="AQ19" i="9"/>
  <c r="AP19" i="9"/>
  <c r="AN19" i="9"/>
  <c r="AM19" i="9"/>
  <c r="AI19" i="9"/>
  <c r="AB19" i="9"/>
  <c r="Z19" i="9"/>
  <c r="Y19" i="9"/>
  <c r="W19" i="9"/>
  <c r="V19" i="9"/>
  <c r="R19" i="9"/>
  <c r="L19" i="9"/>
  <c r="J19" i="9"/>
  <c r="I19" i="9"/>
  <c r="G19" i="9"/>
  <c r="F19" i="9"/>
  <c r="C19" i="9"/>
  <c r="AT18" i="9"/>
  <c r="AR18" i="9"/>
  <c r="AO18" i="9"/>
  <c r="AA18" i="9"/>
  <c r="AC18" i="9" s="1"/>
  <c r="X18" i="9"/>
  <c r="K18" i="9"/>
  <c r="H18" i="9"/>
  <c r="H19" i="9" s="1"/>
  <c r="AR17" i="9"/>
  <c r="AT17" i="9" s="1"/>
  <c r="AO17" i="9"/>
  <c r="AA17" i="9"/>
  <c r="X17" i="9"/>
  <c r="AC17" i="9" s="1"/>
  <c r="M17" i="9"/>
  <c r="AD17" i="9" s="1"/>
  <c r="K17" i="9"/>
  <c r="H17" i="9"/>
  <c r="AR16" i="9"/>
  <c r="AR19" i="9" s="1"/>
  <c r="AO16" i="9"/>
  <c r="AT16" i="9" s="1"/>
  <c r="AA16" i="9"/>
  <c r="AC16" i="9" s="1"/>
  <c r="X16" i="9"/>
  <c r="M16" i="9"/>
  <c r="AD16" i="9" s="1"/>
  <c r="K16" i="9"/>
  <c r="H16" i="9"/>
  <c r="AR15" i="9"/>
  <c r="AT15" i="9" s="1"/>
  <c r="AO15" i="9"/>
  <c r="AA15" i="9"/>
  <c r="X15" i="9"/>
  <c r="AC15" i="9" s="1"/>
  <c r="AD15" i="9" s="1"/>
  <c r="M15" i="9"/>
  <c r="K15" i="9"/>
  <c r="H15" i="9"/>
  <c r="AR14" i="9"/>
  <c r="AO14" i="9"/>
  <c r="AT14" i="9" s="1"/>
  <c r="AA14" i="9"/>
  <c r="X14" i="9"/>
  <c r="AC14" i="9" s="1"/>
  <c r="K14" i="9"/>
  <c r="M14" i="9" s="1"/>
  <c r="H14" i="9"/>
  <c r="AR13" i="9"/>
  <c r="AO13" i="9"/>
  <c r="AO19" i="9" s="1"/>
  <c r="AC13" i="9"/>
  <c r="AA13" i="9"/>
  <c r="X13" i="9"/>
  <c r="K13" i="9"/>
  <c r="H13" i="9"/>
  <c r="M13" i="9" s="1"/>
  <c r="AD13" i="9" s="1"/>
  <c r="AT12" i="9"/>
  <c r="AR12" i="9"/>
  <c r="AO12" i="9"/>
  <c r="AC12" i="9"/>
  <c r="AA12" i="9"/>
  <c r="AA19" i="9" s="1"/>
  <c r="X12" i="9"/>
  <c r="X19" i="9" s="1"/>
  <c r="K12" i="9"/>
  <c r="K19" i="9" s="1"/>
  <c r="H12" i="9"/>
  <c r="M12" i="9" s="1"/>
  <c r="L70" i="8"/>
  <c r="L72" i="8" s="1"/>
  <c r="AH69" i="8"/>
  <c r="Q69" i="8"/>
  <c r="M69" i="8"/>
  <c r="B69" i="8"/>
  <c r="AH68" i="8"/>
  <c r="Q68" i="8"/>
  <c r="B68" i="8"/>
  <c r="AH67" i="8"/>
  <c r="AC67" i="8"/>
  <c r="Q67" i="8"/>
  <c r="B67" i="8"/>
  <c r="AH66" i="8"/>
  <c r="Q66" i="8"/>
  <c r="B66" i="8"/>
  <c r="AH65" i="8"/>
  <c r="Q65" i="8"/>
  <c r="B65" i="8"/>
  <c r="AH64" i="8"/>
  <c r="AC64" i="8"/>
  <c r="Q64" i="8"/>
  <c r="M64" i="8"/>
  <c r="B64" i="8"/>
  <c r="AH63" i="8"/>
  <c r="Q63" i="8"/>
  <c r="B63" i="8"/>
  <c r="AH62" i="8"/>
  <c r="Q62" i="8"/>
  <c r="M62" i="8"/>
  <c r="B62" i="8"/>
  <c r="AH61" i="8"/>
  <c r="AC61" i="8"/>
  <c r="Q61" i="8"/>
  <c r="M61" i="8"/>
  <c r="B61" i="8"/>
  <c r="AH60" i="8"/>
  <c r="Q60" i="8"/>
  <c r="M60" i="8"/>
  <c r="B60" i="8"/>
  <c r="AS57" i="8"/>
  <c r="AR57" i="8"/>
  <c r="AQ57" i="8"/>
  <c r="AB57" i="8"/>
  <c r="AA57" i="8"/>
  <c r="Z57" i="8"/>
  <c r="L57" i="8"/>
  <c r="K57" i="8"/>
  <c r="J57" i="8"/>
  <c r="AT56" i="8"/>
  <c r="AC56" i="8"/>
  <c r="M56" i="8"/>
  <c r="AD56" i="8" s="1"/>
  <c r="AT55" i="8"/>
  <c r="AC55" i="8"/>
  <c r="AD55" i="8" s="1"/>
  <c r="M55" i="8"/>
  <c r="AT54" i="8"/>
  <c r="AC54" i="8"/>
  <c r="M54" i="8"/>
  <c r="AD54" i="8" s="1"/>
  <c r="AT53" i="8"/>
  <c r="AC53" i="8"/>
  <c r="M53" i="8"/>
  <c r="AD53" i="8" s="1"/>
  <c r="AT52" i="8"/>
  <c r="AD52" i="8"/>
  <c r="AC52" i="8"/>
  <c r="M52" i="8"/>
  <c r="AT51" i="8"/>
  <c r="AD51" i="8"/>
  <c r="AC51" i="8"/>
  <c r="M51" i="8"/>
  <c r="AT50" i="8"/>
  <c r="AC50" i="8"/>
  <c r="AD50" i="8" s="1"/>
  <c r="M50" i="8"/>
  <c r="AT49" i="8"/>
  <c r="AC49" i="8"/>
  <c r="M49" i="8"/>
  <c r="AD49" i="8" s="1"/>
  <c r="AT48" i="8"/>
  <c r="AC48" i="8"/>
  <c r="M48" i="8"/>
  <c r="AD48" i="8" s="1"/>
  <c r="AT47" i="8"/>
  <c r="AC47" i="8"/>
  <c r="AC57" i="8" s="1"/>
  <c r="M47" i="8"/>
  <c r="AT46" i="8"/>
  <c r="AT57" i="8" s="1"/>
  <c r="AC46" i="8"/>
  <c r="M46" i="8"/>
  <c r="AD46" i="8" s="1"/>
  <c r="AS43" i="8"/>
  <c r="AR43" i="8"/>
  <c r="AQ43" i="8"/>
  <c r="AB43" i="8"/>
  <c r="AA43" i="8"/>
  <c r="Z43" i="8"/>
  <c r="L43" i="8"/>
  <c r="K43" i="8"/>
  <c r="J43" i="8"/>
  <c r="M43" i="8" s="1"/>
  <c r="AT42" i="8"/>
  <c r="AT43" i="8" s="1"/>
  <c r="AC42" i="8"/>
  <c r="M42" i="8"/>
  <c r="AD42" i="8" s="1"/>
  <c r="AT41" i="8"/>
  <c r="AD41" i="8"/>
  <c r="AC41" i="8"/>
  <c r="M41" i="8"/>
  <c r="AT40" i="8"/>
  <c r="AD40" i="8"/>
  <c r="AD43" i="8" s="1"/>
  <c r="AC40" i="8"/>
  <c r="AC43" i="8" s="1"/>
  <c r="M40" i="8"/>
  <c r="AS37" i="8"/>
  <c r="AR37" i="8"/>
  <c r="AQ37" i="8"/>
  <c r="AB37" i="8"/>
  <c r="AA37" i="8"/>
  <c r="Z37" i="8"/>
  <c r="M37" i="8"/>
  <c r="L37" i="8"/>
  <c r="K37" i="8"/>
  <c r="J37" i="8"/>
  <c r="AT36" i="8"/>
  <c r="AT37" i="8" s="1"/>
  <c r="AC36" i="8"/>
  <c r="AD36" i="8" s="1"/>
  <c r="M36" i="8"/>
  <c r="AT35" i="8"/>
  <c r="AC35" i="8"/>
  <c r="M35" i="8"/>
  <c r="AD35" i="8" s="1"/>
  <c r="AT34" i="8"/>
  <c r="AC34" i="8"/>
  <c r="AC37" i="8" s="1"/>
  <c r="M34" i="8"/>
  <c r="AD34" i="8" s="1"/>
  <c r="AP30" i="8"/>
  <c r="AN30" i="8"/>
  <c r="AB30" i="8"/>
  <c r="Y30" i="8"/>
  <c r="L30" i="8"/>
  <c r="J30" i="8"/>
  <c r="I30" i="8"/>
  <c r="F30" i="8"/>
  <c r="AS28" i="8"/>
  <c r="AQ28" i="8"/>
  <c r="AQ30" i="8" s="1"/>
  <c r="AP28" i="8"/>
  <c r="AN28" i="8"/>
  <c r="AM28" i="8"/>
  <c r="AM30" i="8" s="1"/>
  <c r="AI28" i="8"/>
  <c r="AB28" i="8"/>
  <c r="Z28" i="8"/>
  <c r="Z30" i="8" s="1"/>
  <c r="Y28" i="8"/>
  <c r="W28" i="8"/>
  <c r="W30" i="8" s="1"/>
  <c r="V28" i="8"/>
  <c r="V30" i="8" s="1"/>
  <c r="R28" i="8"/>
  <c r="L28" i="8"/>
  <c r="J28" i="8"/>
  <c r="I28" i="8"/>
  <c r="G28" i="8"/>
  <c r="G30" i="8" s="1"/>
  <c r="F28" i="8"/>
  <c r="C28" i="8"/>
  <c r="AT27" i="8"/>
  <c r="AR27" i="8"/>
  <c r="AO27" i="8"/>
  <c r="AA27" i="8"/>
  <c r="X27" i="8"/>
  <c r="AC27" i="8" s="1"/>
  <c r="K27" i="8"/>
  <c r="H27" i="8"/>
  <c r="M27" i="8" s="1"/>
  <c r="AD27" i="8" s="1"/>
  <c r="AR26" i="8"/>
  <c r="AO26" i="8"/>
  <c r="AT26" i="8" s="1"/>
  <c r="AA26" i="8"/>
  <c r="X26" i="8"/>
  <c r="AC26" i="8" s="1"/>
  <c r="K26" i="8"/>
  <c r="H26" i="8"/>
  <c r="M26" i="8" s="1"/>
  <c r="AD26" i="8" s="1"/>
  <c r="AR25" i="8"/>
  <c r="AR28" i="8" s="1"/>
  <c r="AO25" i="8"/>
  <c r="AT25" i="8" s="1"/>
  <c r="AA25" i="8"/>
  <c r="AA28" i="8" s="1"/>
  <c r="AA30" i="8" s="1"/>
  <c r="X25" i="8"/>
  <c r="AC25" i="8" s="1"/>
  <c r="M25" i="8"/>
  <c r="K25" i="8"/>
  <c r="K28" i="8" s="1"/>
  <c r="H25" i="8"/>
  <c r="AR24" i="8"/>
  <c r="AO24" i="8"/>
  <c r="AT24" i="8" s="1"/>
  <c r="AD24" i="8"/>
  <c r="AC24" i="8"/>
  <c r="AA24" i="8"/>
  <c r="X24" i="8"/>
  <c r="M24" i="8"/>
  <c r="K24" i="8"/>
  <c r="H24" i="8"/>
  <c r="AT23" i="8"/>
  <c r="AR23" i="8"/>
  <c r="AO23" i="8"/>
  <c r="AO28" i="8" s="1"/>
  <c r="AA23" i="8"/>
  <c r="X23" i="8"/>
  <c r="X28" i="8" s="1"/>
  <c r="K23" i="8"/>
  <c r="H23" i="8"/>
  <c r="M23" i="8" s="1"/>
  <c r="AS19" i="8"/>
  <c r="AS30" i="8" s="1"/>
  <c r="AQ19" i="8"/>
  <c r="AP19" i="8"/>
  <c r="AN19" i="8"/>
  <c r="AM19" i="8"/>
  <c r="AI19" i="8"/>
  <c r="AB19" i="8"/>
  <c r="Z19" i="8"/>
  <c r="Y19" i="8"/>
  <c r="W19" i="8"/>
  <c r="V19" i="8"/>
  <c r="R19" i="8"/>
  <c r="L19" i="8"/>
  <c r="J19" i="8"/>
  <c r="I19" i="8"/>
  <c r="G19" i="8"/>
  <c r="F19" i="8"/>
  <c r="C19" i="8"/>
  <c r="AT18" i="8"/>
  <c r="AR18" i="8"/>
  <c r="AO18" i="8"/>
  <c r="AA18" i="8"/>
  <c r="X18" i="8"/>
  <c r="AC18" i="8" s="1"/>
  <c r="K18" i="8"/>
  <c r="H18" i="8"/>
  <c r="M18" i="8" s="1"/>
  <c r="AD18" i="8" s="1"/>
  <c r="AR17" i="8"/>
  <c r="AO17" i="8"/>
  <c r="AT17" i="8" s="1"/>
  <c r="AA17" i="8"/>
  <c r="X17" i="8"/>
  <c r="AC17" i="8" s="1"/>
  <c r="K17" i="8"/>
  <c r="H17" i="8"/>
  <c r="M17" i="8" s="1"/>
  <c r="AD17" i="8" s="1"/>
  <c r="AR16" i="8"/>
  <c r="AR19" i="8" s="1"/>
  <c r="AO16" i="8"/>
  <c r="AT16" i="8" s="1"/>
  <c r="AA16" i="8"/>
  <c r="X16" i="8"/>
  <c r="AC16" i="8" s="1"/>
  <c r="M16" i="8"/>
  <c r="K16" i="8"/>
  <c r="H16" i="8"/>
  <c r="AR15" i="8"/>
  <c r="AO15" i="8"/>
  <c r="AT15" i="8" s="1"/>
  <c r="AD15" i="8"/>
  <c r="AC15" i="8"/>
  <c r="AA15" i="8"/>
  <c r="X15" i="8"/>
  <c r="M15" i="8"/>
  <c r="K15" i="8"/>
  <c r="H15" i="8"/>
  <c r="AT14" i="8"/>
  <c r="AR14" i="8"/>
  <c r="AO14" i="8"/>
  <c r="AA14" i="8"/>
  <c r="X14" i="8"/>
  <c r="AC14" i="8" s="1"/>
  <c r="K14" i="8"/>
  <c r="H14" i="8"/>
  <c r="M14" i="8" s="1"/>
  <c r="AD14" i="8" s="1"/>
  <c r="AR13" i="8"/>
  <c r="AO13" i="8"/>
  <c r="AT13" i="8" s="1"/>
  <c r="AA13" i="8"/>
  <c r="X13" i="8"/>
  <c r="AC13" i="8" s="1"/>
  <c r="K13" i="8"/>
  <c r="H13" i="8"/>
  <c r="M13" i="8" s="1"/>
  <c r="AD13" i="8" s="1"/>
  <c r="AR12" i="8"/>
  <c r="AO12" i="8"/>
  <c r="AO19" i="8" s="1"/>
  <c r="AC12" i="8"/>
  <c r="AA12" i="8"/>
  <c r="AA19" i="8" s="1"/>
  <c r="X12" i="8"/>
  <c r="K12" i="8"/>
  <c r="K19" i="8" s="1"/>
  <c r="H12" i="8"/>
  <c r="M12" i="8" s="1"/>
  <c r="AH69" i="7"/>
  <c r="AC69" i="7"/>
  <c r="Q69" i="7"/>
  <c r="M69" i="7"/>
  <c r="B69" i="7"/>
  <c r="AH68" i="7"/>
  <c r="Q68" i="7"/>
  <c r="M68" i="7"/>
  <c r="B68" i="7"/>
  <c r="AH67" i="7"/>
  <c r="AC67" i="7"/>
  <c r="Q67" i="7"/>
  <c r="M67" i="7"/>
  <c r="B67" i="7"/>
  <c r="AH66" i="7"/>
  <c r="Q66" i="7"/>
  <c r="B66" i="7"/>
  <c r="AH65" i="7"/>
  <c r="AC65" i="7"/>
  <c r="Q65" i="7"/>
  <c r="B65" i="7"/>
  <c r="AH64" i="7"/>
  <c r="AC64" i="7"/>
  <c r="Q64" i="7"/>
  <c r="M64" i="7"/>
  <c r="B64" i="7"/>
  <c r="AH63" i="7"/>
  <c r="Q63" i="7"/>
  <c r="B63" i="7"/>
  <c r="AH62" i="7"/>
  <c r="AC62" i="7"/>
  <c r="Q62" i="7"/>
  <c r="M62" i="7"/>
  <c r="B62" i="7"/>
  <c r="AH61" i="7"/>
  <c r="AC61" i="7"/>
  <c r="Q61" i="7"/>
  <c r="M61" i="7"/>
  <c r="B61" i="7"/>
  <c r="AH60" i="7"/>
  <c r="AC60" i="7"/>
  <c r="Q60" i="7"/>
  <c r="M60" i="7"/>
  <c r="B60" i="7"/>
  <c r="AS57" i="7"/>
  <c r="AR57" i="7"/>
  <c r="AQ57" i="7"/>
  <c r="AB57" i="7"/>
  <c r="AA57" i="7"/>
  <c r="Z57" i="7"/>
  <c r="L57" i="7"/>
  <c r="K57" i="7"/>
  <c r="J57" i="7"/>
  <c r="AT56" i="7"/>
  <c r="AC56" i="7"/>
  <c r="M56" i="7"/>
  <c r="AD56" i="7" s="1"/>
  <c r="AT55" i="7"/>
  <c r="AD55" i="7"/>
  <c r="AC55" i="7"/>
  <c r="M55" i="7"/>
  <c r="AT54" i="7"/>
  <c r="AC54" i="7"/>
  <c r="AD54" i="7" s="1"/>
  <c r="M54" i="7"/>
  <c r="AT53" i="7"/>
  <c r="AD53" i="7"/>
  <c r="AC53" i="7"/>
  <c r="M53" i="7"/>
  <c r="AT52" i="7"/>
  <c r="AC52" i="7"/>
  <c r="AD52" i="7" s="1"/>
  <c r="M52" i="7"/>
  <c r="AT51" i="7"/>
  <c r="AC51" i="7"/>
  <c r="AC57" i="7" s="1"/>
  <c r="M51" i="7"/>
  <c r="AT50" i="7"/>
  <c r="AC50" i="7"/>
  <c r="M50" i="7"/>
  <c r="AD50" i="7" s="1"/>
  <c r="AT49" i="7"/>
  <c r="AC49" i="7"/>
  <c r="M49" i="7"/>
  <c r="AD49" i="7" s="1"/>
  <c r="AT48" i="7"/>
  <c r="AC48" i="7"/>
  <c r="M48" i="7"/>
  <c r="AD48" i="7" s="1"/>
  <c r="AT47" i="7"/>
  <c r="AD47" i="7"/>
  <c r="AC47" i="7"/>
  <c r="M47" i="7"/>
  <c r="AT46" i="7"/>
  <c r="AT57" i="7" s="1"/>
  <c r="AC46" i="7"/>
  <c r="AD46" i="7" s="1"/>
  <c r="M46" i="7"/>
  <c r="AS43" i="7"/>
  <c r="AR43" i="7"/>
  <c r="AQ43" i="7"/>
  <c r="AB43" i="7"/>
  <c r="AA43" i="7"/>
  <c r="Z43" i="7"/>
  <c r="L43" i="7"/>
  <c r="K43" i="7"/>
  <c r="M43" i="7" s="1"/>
  <c r="J43" i="7"/>
  <c r="AT42" i="7"/>
  <c r="AT43" i="7" s="1"/>
  <c r="AD42" i="7"/>
  <c r="AC42" i="7"/>
  <c r="M42" i="7"/>
  <c r="AT41" i="7"/>
  <c r="AC41" i="7"/>
  <c r="AD41" i="7" s="1"/>
  <c r="M41" i="7"/>
  <c r="AT40" i="7"/>
  <c r="AC40" i="7"/>
  <c r="AC43" i="7" s="1"/>
  <c r="M40" i="7"/>
  <c r="AS37" i="7"/>
  <c r="AR37" i="7"/>
  <c r="AQ37" i="7"/>
  <c r="AB37" i="7"/>
  <c r="AA37" i="7"/>
  <c r="Z37" i="7"/>
  <c r="L37" i="7"/>
  <c r="K37" i="7"/>
  <c r="M37" i="7" s="1"/>
  <c r="J37" i="7"/>
  <c r="AT36" i="7"/>
  <c r="AC36" i="7"/>
  <c r="M36" i="7"/>
  <c r="AD36" i="7" s="1"/>
  <c r="AT35" i="7"/>
  <c r="AT37" i="7" s="1"/>
  <c r="AC35" i="7"/>
  <c r="AC37" i="7" s="1"/>
  <c r="M35" i="7"/>
  <c r="AD35" i="7" s="1"/>
  <c r="AT34" i="7"/>
  <c r="AC34" i="7"/>
  <c r="M34" i="7"/>
  <c r="AD34" i="7" s="1"/>
  <c r="AM30" i="7"/>
  <c r="Y30" i="7"/>
  <c r="W30" i="7"/>
  <c r="J30" i="7"/>
  <c r="I30" i="7"/>
  <c r="AS28" i="7"/>
  <c r="AS30" i="7" s="1"/>
  <c r="AQ28" i="7"/>
  <c r="AQ30" i="7" s="1"/>
  <c r="AP28" i="7"/>
  <c r="AP30" i="7" s="1"/>
  <c r="AN28" i="7"/>
  <c r="AN30" i="7" s="1"/>
  <c r="AM28" i="7"/>
  <c r="AI28" i="7"/>
  <c r="AB28" i="7"/>
  <c r="AB30" i="7" s="1"/>
  <c r="Z28" i="7"/>
  <c r="Z30" i="7" s="1"/>
  <c r="Y28" i="7"/>
  <c r="W28" i="7"/>
  <c r="V28" i="7"/>
  <c r="V30" i="7" s="1"/>
  <c r="R28" i="7"/>
  <c r="L28" i="7"/>
  <c r="L30" i="7" s="1"/>
  <c r="J28" i="7"/>
  <c r="I28" i="7"/>
  <c r="G28" i="7"/>
  <c r="G30" i="7" s="1"/>
  <c r="F28" i="7"/>
  <c r="F30" i="7" s="1"/>
  <c r="C28" i="7"/>
  <c r="AT27" i="7"/>
  <c r="AR27" i="7"/>
  <c r="AO27" i="7"/>
  <c r="AC27" i="7"/>
  <c r="AA27" i="7"/>
  <c r="X27" i="7"/>
  <c r="K27" i="7"/>
  <c r="H27" i="7"/>
  <c r="M27" i="7" s="1"/>
  <c r="AD27" i="7" s="1"/>
  <c r="AT26" i="7"/>
  <c r="AR26" i="7"/>
  <c r="AO26" i="7"/>
  <c r="AA26" i="7"/>
  <c r="X26" i="7"/>
  <c r="AC26" i="7" s="1"/>
  <c r="K26" i="7"/>
  <c r="H26" i="7"/>
  <c r="M26" i="7" s="1"/>
  <c r="AD26" i="7" s="1"/>
  <c r="AR25" i="7"/>
  <c r="AO25" i="7"/>
  <c r="AT25" i="7" s="1"/>
  <c r="AC25" i="7"/>
  <c r="AA25" i="7"/>
  <c r="X25" i="7"/>
  <c r="K25" i="7"/>
  <c r="K28" i="7" s="1"/>
  <c r="K30" i="7" s="1"/>
  <c r="H25" i="7"/>
  <c r="M25" i="7" s="1"/>
  <c r="AD25" i="7" s="1"/>
  <c r="AT24" i="7"/>
  <c r="AR24" i="7"/>
  <c r="AO24" i="7"/>
  <c r="AA24" i="7"/>
  <c r="AC24" i="7" s="1"/>
  <c r="AD24" i="7" s="1"/>
  <c r="X24" i="7"/>
  <c r="M24" i="7"/>
  <c r="K24" i="7"/>
  <c r="H24" i="7"/>
  <c r="AR23" i="7"/>
  <c r="AT23" i="7" s="1"/>
  <c r="AO23" i="7"/>
  <c r="AO28" i="7" s="1"/>
  <c r="AA23" i="7"/>
  <c r="AA28" i="7" s="1"/>
  <c r="X23" i="7"/>
  <c r="X28" i="7" s="1"/>
  <c r="M23" i="7"/>
  <c r="M28" i="7" s="1"/>
  <c r="K23" i="7"/>
  <c r="H23" i="7"/>
  <c r="H28" i="7" s="1"/>
  <c r="AS19" i="7"/>
  <c r="AQ19" i="7"/>
  <c r="AP19" i="7"/>
  <c r="AN19" i="7"/>
  <c r="AM19" i="7"/>
  <c r="AI19" i="7"/>
  <c r="AB19" i="7"/>
  <c r="Z19" i="7"/>
  <c r="Y19" i="7"/>
  <c r="W19" i="7"/>
  <c r="V19" i="7"/>
  <c r="R19" i="7"/>
  <c r="L19" i="7"/>
  <c r="J19" i="7"/>
  <c r="I19" i="7"/>
  <c r="G19" i="7"/>
  <c r="F19" i="7"/>
  <c r="C19" i="7"/>
  <c r="AR18" i="7"/>
  <c r="AO18" i="7"/>
  <c r="AT18" i="7" s="1"/>
  <c r="AC18" i="7"/>
  <c r="AA18" i="7"/>
  <c r="X18" i="7"/>
  <c r="K18" i="7"/>
  <c r="H18" i="7"/>
  <c r="M18" i="7" s="1"/>
  <c r="AD18" i="7" s="1"/>
  <c r="AT17" i="7"/>
  <c r="AR17" i="7"/>
  <c r="AO17" i="7"/>
  <c r="AA17" i="7"/>
  <c r="X17" i="7"/>
  <c r="AC17" i="7" s="1"/>
  <c r="K17" i="7"/>
  <c r="H17" i="7"/>
  <c r="M17" i="7" s="1"/>
  <c r="AD17" i="7" s="1"/>
  <c r="AR16" i="7"/>
  <c r="AO16" i="7"/>
  <c r="AT16" i="7" s="1"/>
  <c r="AC16" i="7"/>
  <c r="AA16" i="7"/>
  <c r="X16" i="7"/>
  <c r="K16" i="7"/>
  <c r="H16" i="7"/>
  <c r="M16" i="7" s="1"/>
  <c r="AD16" i="7" s="1"/>
  <c r="AT15" i="7"/>
  <c r="AR15" i="7"/>
  <c r="AO15" i="7"/>
  <c r="AA15" i="7"/>
  <c r="AC15" i="7" s="1"/>
  <c r="X15" i="7"/>
  <c r="K15" i="7"/>
  <c r="H15" i="7"/>
  <c r="M15" i="7" s="1"/>
  <c r="AD15" i="7" s="1"/>
  <c r="AR14" i="7"/>
  <c r="AT14" i="7" s="1"/>
  <c r="AO14" i="7"/>
  <c r="AA14" i="7"/>
  <c r="X14" i="7"/>
  <c r="AC14" i="7" s="1"/>
  <c r="M14" i="7"/>
  <c r="AD14" i="7" s="1"/>
  <c r="K14" i="7"/>
  <c r="H14" i="7"/>
  <c r="AR13" i="7"/>
  <c r="AO13" i="7"/>
  <c r="AT13" i="7" s="1"/>
  <c r="AA13" i="7"/>
  <c r="X13" i="7"/>
  <c r="AC13" i="7" s="1"/>
  <c r="K13" i="7"/>
  <c r="H13" i="7"/>
  <c r="M13" i="7" s="1"/>
  <c r="AR12" i="7"/>
  <c r="AR19" i="7" s="1"/>
  <c r="AO12" i="7"/>
  <c r="AO19" i="7" s="1"/>
  <c r="AA12" i="7"/>
  <c r="AA19" i="7" s="1"/>
  <c r="X12" i="7"/>
  <c r="X19" i="7" s="1"/>
  <c r="M12" i="7"/>
  <c r="M19" i="7" s="1"/>
  <c r="K12" i="7"/>
  <c r="K19" i="7" s="1"/>
  <c r="H12" i="7"/>
  <c r="AS561" i="20"/>
  <c r="AI566" i="20" s="1"/>
  <c r="AT559" i="20"/>
  <c r="AS552" i="20"/>
  <c r="AS555" i="20" s="1"/>
  <c r="AR552" i="20"/>
  <c r="AQ552" i="20"/>
  <c r="AB552" i="20"/>
  <c r="AA552" i="20"/>
  <c r="Z552" i="20"/>
  <c r="L552" i="20"/>
  <c r="K552" i="20"/>
  <c r="J552" i="20"/>
  <c r="M552" i="20" s="1"/>
  <c r="AT551" i="20"/>
  <c r="AC551" i="20"/>
  <c r="M551" i="20"/>
  <c r="AD551" i="20" s="1"/>
  <c r="AT550" i="20"/>
  <c r="AD550" i="20"/>
  <c r="AC550" i="20"/>
  <c r="M550" i="20"/>
  <c r="AT549" i="20"/>
  <c r="AC549" i="20"/>
  <c r="M549" i="20"/>
  <c r="AD549" i="20" s="1"/>
  <c r="AT548" i="20"/>
  <c r="AD548" i="20"/>
  <c r="AC548" i="20"/>
  <c r="M548" i="20"/>
  <c r="AT547" i="20"/>
  <c r="AD547" i="20"/>
  <c r="AC547" i="20"/>
  <c r="M547" i="20"/>
  <c r="AT546" i="20"/>
  <c r="AC546" i="20"/>
  <c r="AD546" i="20" s="1"/>
  <c r="M546" i="20"/>
  <c r="AT545" i="20"/>
  <c r="AC545" i="20"/>
  <c r="M545" i="20"/>
  <c r="AD545" i="20" s="1"/>
  <c r="AT544" i="20"/>
  <c r="AC544" i="20"/>
  <c r="M544" i="20"/>
  <c r="AD544" i="20" s="1"/>
  <c r="AT543" i="20"/>
  <c r="AC543" i="20"/>
  <c r="M543" i="20"/>
  <c r="AD543" i="20" s="1"/>
  <c r="AT542" i="20"/>
  <c r="AD542" i="20"/>
  <c r="AC542" i="20"/>
  <c r="M542" i="20"/>
  <c r="AT541" i="20"/>
  <c r="AC541" i="20"/>
  <c r="AC552" i="20" s="1"/>
  <c r="M541" i="20"/>
  <c r="AS538" i="20"/>
  <c r="AR538" i="20"/>
  <c r="AQ538" i="20"/>
  <c r="AB538" i="20"/>
  <c r="AA538" i="20"/>
  <c r="Z538" i="20"/>
  <c r="L538" i="20"/>
  <c r="K538" i="20"/>
  <c r="J538" i="20"/>
  <c r="AT537" i="20"/>
  <c r="AT538" i="20" s="1"/>
  <c r="AD537" i="20"/>
  <c r="AC537" i="20"/>
  <c r="M537" i="20"/>
  <c r="AT536" i="20"/>
  <c r="AC536" i="20"/>
  <c r="M536" i="20"/>
  <c r="AT535" i="20"/>
  <c r="AC535" i="20"/>
  <c r="M535" i="20"/>
  <c r="AS532" i="20"/>
  <c r="AR532" i="20"/>
  <c r="AQ532" i="20"/>
  <c r="AB532" i="20"/>
  <c r="AA532" i="20"/>
  <c r="Z532" i="20"/>
  <c r="L532" i="20"/>
  <c r="K532" i="20"/>
  <c r="M532" i="20" s="1"/>
  <c r="J532" i="20"/>
  <c r="AT531" i="20"/>
  <c r="AC531" i="20"/>
  <c r="M531" i="20"/>
  <c r="AD531" i="20" s="1"/>
  <c r="AT530" i="20"/>
  <c r="AC530" i="20"/>
  <c r="M530" i="20"/>
  <c r="AD530" i="20" s="1"/>
  <c r="AT529" i="20"/>
  <c r="AT532" i="20" s="1"/>
  <c r="AC529" i="20"/>
  <c r="AC532" i="20" s="1"/>
  <c r="M529" i="20"/>
  <c r="AD529" i="20" s="1"/>
  <c r="AD532" i="20" s="1"/>
  <c r="AM525" i="20"/>
  <c r="Y525" i="20"/>
  <c r="W525" i="20"/>
  <c r="J525" i="20"/>
  <c r="I525" i="20"/>
  <c r="AS523" i="20"/>
  <c r="AS525" i="20" s="1"/>
  <c r="AQ523" i="20"/>
  <c r="AQ525" i="20" s="1"/>
  <c r="AP523" i="20"/>
  <c r="AN523" i="20"/>
  <c r="AN525" i="20" s="1"/>
  <c r="AM523" i="20"/>
  <c r="AI523" i="20"/>
  <c r="AB523" i="20"/>
  <c r="Z523" i="20"/>
  <c r="Z525" i="20" s="1"/>
  <c r="Y523" i="20"/>
  <c r="W523" i="20"/>
  <c r="V523" i="20"/>
  <c r="V525" i="20" s="1"/>
  <c r="R523" i="20"/>
  <c r="L523" i="20"/>
  <c r="J523" i="20"/>
  <c r="I523" i="20"/>
  <c r="G523" i="20"/>
  <c r="G525" i="20" s="1"/>
  <c r="F523" i="20"/>
  <c r="F525" i="20" s="1"/>
  <c r="C523" i="20"/>
  <c r="AT522" i="20"/>
  <c r="AR522" i="20"/>
  <c r="AO522" i="20"/>
  <c r="AD522" i="20"/>
  <c r="AC522" i="20"/>
  <c r="AA522" i="20"/>
  <c r="X522" i="20"/>
  <c r="K522" i="20"/>
  <c r="H522" i="20"/>
  <c r="M522" i="20" s="1"/>
  <c r="AR521" i="20"/>
  <c r="AO521" i="20"/>
  <c r="AT521" i="20" s="1"/>
  <c r="AA521" i="20"/>
  <c r="X521" i="20"/>
  <c r="AC521" i="20" s="1"/>
  <c r="K521" i="20"/>
  <c r="H521" i="20"/>
  <c r="M521" i="20" s="1"/>
  <c r="AR520" i="20"/>
  <c r="AO520" i="20"/>
  <c r="AT520" i="20" s="1"/>
  <c r="AC520" i="20"/>
  <c r="AA520" i="20"/>
  <c r="X520" i="20"/>
  <c r="K520" i="20"/>
  <c r="H520" i="20"/>
  <c r="M520" i="20" s="1"/>
  <c r="AD520" i="20" s="1"/>
  <c r="AT519" i="20"/>
  <c r="AR519" i="20"/>
  <c r="AO519" i="20"/>
  <c r="AA519" i="20"/>
  <c r="AC519" i="20" s="1"/>
  <c r="AD519" i="20" s="1"/>
  <c r="X519" i="20"/>
  <c r="M519" i="20"/>
  <c r="K519" i="20"/>
  <c r="H519" i="20"/>
  <c r="AT518" i="20"/>
  <c r="AR518" i="20"/>
  <c r="AR523" i="20" s="1"/>
  <c r="AO518" i="20"/>
  <c r="AA518" i="20"/>
  <c r="X518" i="20"/>
  <c r="M518" i="20"/>
  <c r="K518" i="20"/>
  <c r="K523" i="20" s="1"/>
  <c r="K525" i="20" s="1"/>
  <c r="H518" i="20"/>
  <c r="AS514" i="20"/>
  <c r="AQ514" i="20"/>
  <c r="AP514" i="20"/>
  <c r="AN514" i="20"/>
  <c r="AM514" i="20"/>
  <c r="AI514" i="20"/>
  <c r="AB514" i="20"/>
  <c r="Z514" i="20"/>
  <c r="Y514" i="20"/>
  <c r="W514" i="20"/>
  <c r="V514" i="20"/>
  <c r="R514" i="20"/>
  <c r="L514" i="20"/>
  <c r="J514" i="20"/>
  <c r="I514" i="20"/>
  <c r="G514" i="20"/>
  <c r="F514" i="20"/>
  <c r="C514" i="20"/>
  <c r="AR513" i="20"/>
  <c r="AO513" i="20"/>
  <c r="AT513" i="20" s="1"/>
  <c r="AC513" i="20"/>
  <c r="AD513" i="20" s="1"/>
  <c r="AA513" i="20"/>
  <c r="X513" i="20"/>
  <c r="K513" i="20"/>
  <c r="H513" i="20"/>
  <c r="M513" i="20" s="1"/>
  <c r="AR512" i="20"/>
  <c r="AO512" i="20"/>
  <c r="AT512" i="20" s="1"/>
  <c r="AA512" i="20"/>
  <c r="X512" i="20"/>
  <c r="AC512" i="20" s="1"/>
  <c r="K512" i="20"/>
  <c r="M512" i="20" s="1"/>
  <c r="H512" i="20"/>
  <c r="AR511" i="20"/>
  <c r="AO511" i="20"/>
  <c r="AT511" i="20" s="1"/>
  <c r="AC511" i="20"/>
  <c r="AA511" i="20"/>
  <c r="X511" i="20"/>
  <c r="K511" i="20"/>
  <c r="H511" i="20"/>
  <c r="M511" i="20" s="1"/>
  <c r="AD511" i="20" s="1"/>
  <c r="AT510" i="20"/>
  <c r="AR510" i="20"/>
  <c r="AO510" i="20"/>
  <c r="AA510" i="20"/>
  <c r="AC510" i="20" s="1"/>
  <c r="X510" i="20"/>
  <c r="K510" i="20"/>
  <c r="H510" i="20"/>
  <c r="M510" i="20" s="1"/>
  <c r="AR509" i="20"/>
  <c r="AT509" i="20" s="1"/>
  <c r="AO509" i="20"/>
  <c r="AA509" i="20"/>
  <c r="X509" i="20"/>
  <c r="AC509" i="20" s="1"/>
  <c r="M509" i="20"/>
  <c r="AD509" i="20" s="1"/>
  <c r="K509" i="20"/>
  <c r="H509" i="20"/>
  <c r="AR508" i="20"/>
  <c r="AO508" i="20"/>
  <c r="AT508" i="20" s="1"/>
  <c r="AA508" i="20"/>
  <c r="AC508" i="20" s="1"/>
  <c r="X508" i="20"/>
  <c r="K508" i="20"/>
  <c r="H508" i="20"/>
  <c r="AR507" i="20"/>
  <c r="AO507" i="20"/>
  <c r="AA507" i="20"/>
  <c r="X507" i="20"/>
  <c r="M507" i="20"/>
  <c r="K507" i="20"/>
  <c r="K514" i="20" s="1"/>
  <c r="H507" i="20"/>
  <c r="AT479" i="20"/>
  <c r="L475" i="20"/>
  <c r="AS472" i="20"/>
  <c r="AR472" i="20"/>
  <c r="AQ472" i="20"/>
  <c r="AB472" i="20"/>
  <c r="AA472" i="20"/>
  <c r="Z472" i="20"/>
  <c r="L472" i="20"/>
  <c r="K472" i="20"/>
  <c r="J472" i="20"/>
  <c r="AT471" i="20"/>
  <c r="AC471" i="20"/>
  <c r="M471" i="20"/>
  <c r="AD471" i="20" s="1"/>
  <c r="AT470" i="20"/>
  <c r="AC470" i="20"/>
  <c r="M470" i="20"/>
  <c r="AD470" i="20" s="1"/>
  <c r="AT469" i="20"/>
  <c r="AC469" i="20"/>
  <c r="M469" i="20"/>
  <c r="AD469" i="20" s="1"/>
  <c r="AT468" i="20"/>
  <c r="AD468" i="20"/>
  <c r="AC468" i="20"/>
  <c r="M468" i="20"/>
  <c r="AT467" i="20"/>
  <c r="AC467" i="20"/>
  <c r="M467" i="20"/>
  <c r="AT466" i="20"/>
  <c r="AD466" i="20"/>
  <c r="AC466" i="20"/>
  <c r="M466" i="20"/>
  <c r="AT465" i="20"/>
  <c r="AC465" i="20"/>
  <c r="M465" i="20"/>
  <c r="AD465" i="20" s="1"/>
  <c r="AT464" i="20"/>
  <c r="AC464" i="20"/>
  <c r="AD464" i="20" s="1"/>
  <c r="M464" i="20"/>
  <c r="AT463" i="20"/>
  <c r="AC463" i="20"/>
  <c r="M463" i="20"/>
  <c r="AD463" i="20" s="1"/>
  <c r="AT462" i="20"/>
  <c r="AC462" i="20"/>
  <c r="M462" i="20"/>
  <c r="AD462" i="20" s="1"/>
  <c r="AT461" i="20"/>
  <c r="AC461" i="20"/>
  <c r="AC472" i="20" s="1"/>
  <c r="M461" i="20"/>
  <c r="AD461" i="20" s="1"/>
  <c r="AS458" i="20"/>
  <c r="AR458" i="20"/>
  <c r="AQ458" i="20"/>
  <c r="AB458" i="20"/>
  <c r="AA458" i="20"/>
  <c r="Z458" i="20"/>
  <c r="L458" i="20"/>
  <c r="K458" i="20"/>
  <c r="J458" i="20"/>
  <c r="M458" i="20" s="1"/>
  <c r="AT457" i="20"/>
  <c r="AD457" i="20"/>
  <c r="AC457" i="20"/>
  <c r="M457" i="20"/>
  <c r="AT456" i="20"/>
  <c r="AT458" i="20" s="1"/>
  <c r="AC456" i="20"/>
  <c r="AC458" i="20" s="1"/>
  <c r="M456" i="20"/>
  <c r="AT455" i="20"/>
  <c r="AD455" i="20"/>
  <c r="AC455" i="20"/>
  <c r="M455" i="20"/>
  <c r="AS452" i="20"/>
  <c r="AR452" i="20"/>
  <c r="AQ452" i="20"/>
  <c r="AB452" i="20"/>
  <c r="AA452" i="20"/>
  <c r="Z452" i="20"/>
  <c r="M452" i="20"/>
  <c r="L452" i="20"/>
  <c r="K452" i="20"/>
  <c r="J452" i="20"/>
  <c r="AT451" i="20"/>
  <c r="AC451" i="20"/>
  <c r="M451" i="20"/>
  <c r="AT450" i="20"/>
  <c r="AC450" i="20"/>
  <c r="AD450" i="20" s="1"/>
  <c r="M450" i="20"/>
  <c r="AT449" i="20"/>
  <c r="AT452" i="20" s="1"/>
  <c r="AC449" i="20"/>
  <c r="M449" i="20"/>
  <c r="AD449" i="20" s="1"/>
  <c r="AN445" i="20"/>
  <c r="Z445" i="20"/>
  <c r="Y445" i="20"/>
  <c r="J445" i="20"/>
  <c r="AS443" i="20"/>
  <c r="AQ443" i="20"/>
  <c r="AQ445" i="20" s="1"/>
  <c r="AP443" i="20"/>
  <c r="AP445" i="20" s="1"/>
  <c r="AN443" i="20"/>
  <c r="AM443" i="20"/>
  <c r="AM445" i="20" s="1"/>
  <c r="AI443" i="20"/>
  <c r="AB443" i="20"/>
  <c r="AB445" i="20" s="1"/>
  <c r="Z443" i="20"/>
  <c r="Y443" i="20"/>
  <c r="W443" i="20"/>
  <c r="W445" i="20" s="1"/>
  <c r="V443" i="20"/>
  <c r="R443" i="20"/>
  <c r="L443" i="20"/>
  <c r="J443" i="20"/>
  <c r="I443" i="20"/>
  <c r="I445" i="20" s="1"/>
  <c r="G443" i="20"/>
  <c r="G445" i="20" s="1"/>
  <c r="F443" i="20"/>
  <c r="F445" i="20" s="1"/>
  <c r="C443" i="20"/>
  <c r="AR442" i="20"/>
  <c r="AO442" i="20"/>
  <c r="AT442" i="20" s="1"/>
  <c r="AC442" i="20"/>
  <c r="AA442" i="20"/>
  <c r="X442" i="20"/>
  <c r="K442" i="20"/>
  <c r="H442" i="20"/>
  <c r="AT441" i="20"/>
  <c r="AR441" i="20"/>
  <c r="AO441" i="20"/>
  <c r="AA441" i="20"/>
  <c r="AC441" i="20" s="1"/>
  <c r="AD441" i="20" s="1"/>
  <c r="X441" i="20"/>
  <c r="M441" i="20"/>
  <c r="K441" i="20"/>
  <c r="H441" i="20"/>
  <c r="AR440" i="20"/>
  <c r="AO440" i="20"/>
  <c r="AA440" i="20"/>
  <c r="X440" i="20"/>
  <c r="AC440" i="20" s="1"/>
  <c r="K440" i="20"/>
  <c r="H440" i="20"/>
  <c r="M440" i="20" s="1"/>
  <c r="AD440" i="20" s="1"/>
  <c r="AR439" i="20"/>
  <c r="AO439" i="20"/>
  <c r="AT439" i="20" s="1"/>
  <c r="AA439" i="20"/>
  <c r="X439" i="20"/>
  <c r="K439" i="20"/>
  <c r="H439" i="20"/>
  <c r="M439" i="20" s="1"/>
  <c r="AR438" i="20"/>
  <c r="AO438" i="20"/>
  <c r="AO443" i="20" s="1"/>
  <c r="AA438" i="20"/>
  <c r="X438" i="20"/>
  <c r="M438" i="20"/>
  <c r="K438" i="20"/>
  <c r="H438" i="20"/>
  <c r="AS434" i="20"/>
  <c r="AQ434" i="20"/>
  <c r="AP434" i="20"/>
  <c r="AN434" i="20"/>
  <c r="AM434" i="20"/>
  <c r="AI434" i="20"/>
  <c r="AB434" i="20"/>
  <c r="Z434" i="20"/>
  <c r="Y434" i="20"/>
  <c r="W434" i="20"/>
  <c r="V434" i="20"/>
  <c r="R434" i="20"/>
  <c r="L434" i="20"/>
  <c r="L445" i="20" s="1"/>
  <c r="J434" i="20"/>
  <c r="I434" i="20"/>
  <c r="G434" i="20"/>
  <c r="F434" i="20"/>
  <c r="C434" i="20"/>
  <c r="AR433" i="20"/>
  <c r="AO433" i="20"/>
  <c r="AT433" i="20" s="1"/>
  <c r="AC433" i="20"/>
  <c r="AA433" i="20"/>
  <c r="X433" i="20"/>
  <c r="M433" i="20"/>
  <c r="K433" i="20"/>
  <c r="H433" i="20"/>
  <c r="AT432" i="20"/>
  <c r="AR432" i="20"/>
  <c r="AO432" i="20"/>
  <c r="AC432" i="20"/>
  <c r="AD432" i="20" s="1"/>
  <c r="AA432" i="20"/>
  <c r="X432" i="20"/>
  <c r="M432" i="20"/>
  <c r="K432" i="20"/>
  <c r="H432" i="20"/>
  <c r="AT431" i="20"/>
  <c r="AR431" i="20"/>
  <c r="AO431" i="20"/>
  <c r="AA431" i="20"/>
  <c r="X431" i="20"/>
  <c r="AC431" i="20" s="1"/>
  <c r="K431" i="20"/>
  <c r="H431" i="20"/>
  <c r="M431" i="20" s="1"/>
  <c r="AD431" i="20" s="1"/>
  <c r="AR430" i="20"/>
  <c r="AO430" i="20"/>
  <c r="AT430" i="20" s="1"/>
  <c r="AA430" i="20"/>
  <c r="X430" i="20"/>
  <c r="K430" i="20"/>
  <c r="H430" i="20"/>
  <c r="AR429" i="20"/>
  <c r="AR434" i="20" s="1"/>
  <c r="AO429" i="20"/>
  <c r="AA429" i="20"/>
  <c r="AC429" i="20" s="1"/>
  <c r="X429" i="20"/>
  <c r="M429" i="20"/>
  <c r="K429" i="20"/>
  <c r="H429" i="20"/>
  <c r="AR428" i="20"/>
  <c r="AO428" i="20"/>
  <c r="AT428" i="20" s="1"/>
  <c r="AD428" i="20"/>
  <c r="AC428" i="20"/>
  <c r="AA428" i="20"/>
  <c r="X428" i="20"/>
  <c r="M428" i="20"/>
  <c r="K428" i="20"/>
  <c r="H428" i="20"/>
  <c r="AT427" i="20"/>
  <c r="AR427" i="20"/>
  <c r="AO427" i="20"/>
  <c r="AA427" i="20"/>
  <c r="X427" i="20"/>
  <c r="K427" i="20"/>
  <c r="H427" i="20"/>
  <c r="AT399" i="20"/>
  <c r="AS392" i="20"/>
  <c r="AR392" i="20"/>
  <c r="AQ392" i="20"/>
  <c r="AB392" i="20"/>
  <c r="AA392" i="20"/>
  <c r="Z392" i="20"/>
  <c r="M392" i="20"/>
  <c r="L392" i="20"/>
  <c r="K392" i="20"/>
  <c r="J392" i="20"/>
  <c r="AT391" i="20"/>
  <c r="AD391" i="20"/>
  <c r="AC391" i="20"/>
  <c r="M391" i="20"/>
  <c r="AT390" i="20"/>
  <c r="AC390" i="20"/>
  <c r="M390" i="20"/>
  <c r="AD390" i="20" s="1"/>
  <c r="AT389" i="20"/>
  <c r="AD389" i="20"/>
  <c r="AC389" i="20"/>
  <c r="M389" i="20"/>
  <c r="AT388" i="20"/>
  <c r="AC388" i="20"/>
  <c r="M388" i="20"/>
  <c r="AD388" i="20" s="1"/>
  <c r="AT387" i="20"/>
  <c r="AC387" i="20"/>
  <c r="M387" i="20"/>
  <c r="AT386" i="20"/>
  <c r="AC386" i="20"/>
  <c r="M386" i="20"/>
  <c r="AD386" i="20" s="1"/>
  <c r="AT385" i="20"/>
  <c r="AC385" i="20"/>
  <c r="M385" i="20"/>
  <c r="AD385" i="20" s="1"/>
  <c r="AT384" i="20"/>
  <c r="AD384" i="20"/>
  <c r="AC384" i="20"/>
  <c r="M384" i="20"/>
  <c r="AT383" i="20"/>
  <c r="AD383" i="20"/>
  <c r="AC383" i="20"/>
  <c r="M383" i="20"/>
  <c r="AT382" i="20"/>
  <c r="AC382" i="20"/>
  <c r="M382" i="20"/>
  <c r="AD382" i="20" s="1"/>
  <c r="AT381" i="20"/>
  <c r="AD381" i="20"/>
  <c r="AC381" i="20"/>
  <c r="M381" i="20"/>
  <c r="AS378" i="20"/>
  <c r="AR378" i="20"/>
  <c r="AQ378" i="20"/>
  <c r="AB378" i="20"/>
  <c r="AA378" i="20"/>
  <c r="Z378" i="20"/>
  <c r="M378" i="20"/>
  <c r="L378" i="20"/>
  <c r="K378" i="20"/>
  <c r="J378" i="20"/>
  <c r="AT377" i="20"/>
  <c r="AC377" i="20"/>
  <c r="AD377" i="20" s="1"/>
  <c r="M377" i="20"/>
  <c r="AT376" i="20"/>
  <c r="AC376" i="20"/>
  <c r="M376" i="20"/>
  <c r="AD376" i="20" s="1"/>
  <c r="AT375" i="20"/>
  <c r="AT378" i="20" s="1"/>
  <c r="AC375" i="20"/>
  <c r="M375" i="20"/>
  <c r="AD375" i="20" s="1"/>
  <c r="AS372" i="20"/>
  <c r="AR372" i="20"/>
  <c r="AQ372" i="20"/>
  <c r="AD372" i="20"/>
  <c r="AC372" i="20"/>
  <c r="AB372" i="20"/>
  <c r="AA372" i="20"/>
  <c r="Z372" i="20"/>
  <c r="L372" i="20"/>
  <c r="K372" i="20"/>
  <c r="J372" i="20"/>
  <c r="AT371" i="20"/>
  <c r="AC371" i="20"/>
  <c r="M371" i="20"/>
  <c r="AD371" i="20" s="1"/>
  <c r="AT370" i="20"/>
  <c r="AD370" i="20"/>
  <c r="AC370" i="20"/>
  <c r="M370" i="20"/>
  <c r="AT369" i="20"/>
  <c r="AT372" i="20" s="1"/>
  <c r="AD369" i="20"/>
  <c r="AC369" i="20"/>
  <c r="M369" i="20"/>
  <c r="AS365" i="20"/>
  <c r="AQ365" i="20"/>
  <c r="W365" i="20"/>
  <c r="V365" i="20"/>
  <c r="G365" i="20"/>
  <c r="AS363" i="20"/>
  <c r="AQ363" i="20"/>
  <c r="AP363" i="20"/>
  <c r="AN363" i="20"/>
  <c r="AM363" i="20"/>
  <c r="AM365" i="20" s="1"/>
  <c r="AI363" i="20"/>
  <c r="AB363" i="20"/>
  <c r="AB365" i="20" s="1"/>
  <c r="Z363" i="20"/>
  <c r="Y363" i="20"/>
  <c r="W363" i="20"/>
  <c r="V363" i="20"/>
  <c r="R363" i="20"/>
  <c r="L363" i="20"/>
  <c r="J363" i="20"/>
  <c r="J365" i="20" s="1"/>
  <c r="I363" i="20"/>
  <c r="I365" i="20" s="1"/>
  <c r="G363" i="20"/>
  <c r="F363" i="20"/>
  <c r="F365" i="20" s="1"/>
  <c r="C363" i="20"/>
  <c r="AT362" i="20"/>
  <c r="AR362" i="20"/>
  <c r="AO362" i="20"/>
  <c r="AA362" i="20"/>
  <c r="AC362" i="20" s="1"/>
  <c r="X362" i="20"/>
  <c r="M362" i="20"/>
  <c r="AD362" i="20" s="1"/>
  <c r="K362" i="20"/>
  <c r="H362" i="20"/>
  <c r="AT361" i="20"/>
  <c r="AR361" i="20"/>
  <c r="AO361" i="20"/>
  <c r="AA361" i="20"/>
  <c r="AC361" i="20" s="1"/>
  <c r="X361" i="20"/>
  <c r="M361" i="20"/>
  <c r="AD361" i="20" s="1"/>
  <c r="K361" i="20"/>
  <c r="H361" i="20"/>
  <c r="AR360" i="20"/>
  <c r="AT360" i="20" s="1"/>
  <c r="AO360" i="20"/>
  <c r="AA360" i="20"/>
  <c r="X360" i="20"/>
  <c r="AC360" i="20" s="1"/>
  <c r="AD360" i="20" s="1"/>
  <c r="K360" i="20"/>
  <c r="H360" i="20"/>
  <c r="M360" i="20" s="1"/>
  <c r="AR359" i="20"/>
  <c r="AO359" i="20"/>
  <c r="AT359" i="20" s="1"/>
  <c r="AA359" i="20"/>
  <c r="X359" i="20"/>
  <c r="M359" i="20"/>
  <c r="K359" i="20"/>
  <c r="H359" i="20"/>
  <c r="H363" i="20" s="1"/>
  <c r="AR358" i="20"/>
  <c r="AR363" i="20" s="1"/>
  <c r="AO358" i="20"/>
  <c r="AC358" i="20"/>
  <c r="AA358" i="20"/>
  <c r="X358" i="20"/>
  <c r="X363" i="20" s="1"/>
  <c r="K358" i="20"/>
  <c r="K363" i="20" s="1"/>
  <c r="H358" i="20"/>
  <c r="AS354" i="20"/>
  <c r="AQ354" i="20"/>
  <c r="AP354" i="20"/>
  <c r="AN354" i="20"/>
  <c r="AN365" i="20" s="1"/>
  <c r="AM354" i="20"/>
  <c r="AI354" i="20"/>
  <c r="AB354" i="20"/>
  <c r="AA354" i="20"/>
  <c r="Z354" i="20"/>
  <c r="Z365" i="20" s="1"/>
  <c r="Y354" i="20"/>
  <c r="W354" i="20"/>
  <c r="V354" i="20"/>
  <c r="R354" i="20"/>
  <c r="L354" i="20"/>
  <c r="L365" i="20" s="1"/>
  <c r="L401" i="20" s="1"/>
  <c r="K354" i="20"/>
  <c r="J354" i="20"/>
  <c r="I354" i="20"/>
  <c r="G354" i="20"/>
  <c r="F354" i="20"/>
  <c r="C354" i="20"/>
  <c r="AT353" i="20"/>
  <c r="AR353" i="20"/>
  <c r="AO353" i="20"/>
  <c r="AC353" i="20"/>
  <c r="AA353" i="20"/>
  <c r="X353" i="20"/>
  <c r="M353" i="20"/>
  <c r="K353" i="20"/>
  <c r="H353" i="20"/>
  <c r="AR352" i="20"/>
  <c r="AT352" i="20" s="1"/>
  <c r="AO352" i="20"/>
  <c r="AA352" i="20"/>
  <c r="AC352" i="20" s="1"/>
  <c r="X352" i="20"/>
  <c r="K352" i="20"/>
  <c r="H352" i="20"/>
  <c r="M352" i="20" s="1"/>
  <c r="AD352" i="20" s="1"/>
  <c r="AR351" i="20"/>
  <c r="AT351" i="20" s="1"/>
  <c r="AO351" i="20"/>
  <c r="AA351" i="20"/>
  <c r="X351" i="20"/>
  <c r="K351" i="20"/>
  <c r="H351" i="20"/>
  <c r="M351" i="20" s="1"/>
  <c r="AR350" i="20"/>
  <c r="AO350" i="20"/>
  <c r="AA350" i="20"/>
  <c r="X350" i="20"/>
  <c r="AC350" i="20" s="1"/>
  <c r="M350" i="20"/>
  <c r="K350" i="20"/>
  <c r="H350" i="20"/>
  <c r="AR349" i="20"/>
  <c r="AO349" i="20"/>
  <c r="AT349" i="20" s="1"/>
  <c r="AC349" i="20"/>
  <c r="AA349" i="20"/>
  <c r="X349" i="20"/>
  <c r="K349" i="20"/>
  <c r="M349" i="20" s="1"/>
  <c r="AD349" i="20" s="1"/>
  <c r="H349" i="20"/>
  <c r="AT348" i="20"/>
  <c r="AR348" i="20"/>
  <c r="AO348" i="20"/>
  <c r="AA348" i="20"/>
  <c r="X348" i="20"/>
  <c r="AC348" i="20" s="1"/>
  <c r="K348" i="20"/>
  <c r="M348" i="20" s="1"/>
  <c r="H348" i="20"/>
  <c r="AR347" i="20"/>
  <c r="AO347" i="20"/>
  <c r="AT347" i="20" s="1"/>
  <c r="AA347" i="20"/>
  <c r="X347" i="20"/>
  <c r="K347" i="20"/>
  <c r="H347" i="20"/>
  <c r="AT319" i="20"/>
  <c r="AS312" i="20"/>
  <c r="AR312" i="20"/>
  <c r="AQ312" i="20"/>
  <c r="AB312" i="20"/>
  <c r="AA312" i="20"/>
  <c r="Z312" i="20"/>
  <c r="L312" i="20"/>
  <c r="K312" i="20"/>
  <c r="J312" i="20"/>
  <c r="AT311" i="20"/>
  <c r="AC311" i="20"/>
  <c r="M311" i="20"/>
  <c r="AD311" i="20" s="1"/>
  <c r="AT310" i="20"/>
  <c r="AC310" i="20"/>
  <c r="M310" i="20"/>
  <c r="AD310" i="20" s="1"/>
  <c r="AT309" i="20"/>
  <c r="AC309" i="20"/>
  <c r="M309" i="20"/>
  <c r="AD309" i="20" s="1"/>
  <c r="AT308" i="20"/>
  <c r="AC308" i="20"/>
  <c r="M308" i="20"/>
  <c r="AD308" i="20" s="1"/>
  <c r="AT307" i="20"/>
  <c r="AC307" i="20"/>
  <c r="AD307" i="20" s="1"/>
  <c r="M307" i="20"/>
  <c r="AT306" i="20"/>
  <c r="AD306" i="20"/>
  <c r="AC306" i="20"/>
  <c r="M306" i="20"/>
  <c r="AT305" i="20"/>
  <c r="AC305" i="20"/>
  <c r="AD305" i="20" s="1"/>
  <c r="M305" i="20"/>
  <c r="AT304" i="20"/>
  <c r="AC304" i="20"/>
  <c r="AD304" i="20" s="1"/>
  <c r="M304" i="20"/>
  <c r="AT303" i="20"/>
  <c r="AC303" i="20"/>
  <c r="M303" i="20"/>
  <c r="AD303" i="20" s="1"/>
  <c r="AT302" i="20"/>
  <c r="AC302" i="20"/>
  <c r="M302" i="20"/>
  <c r="AD302" i="20" s="1"/>
  <c r="AT301" i="20"/>
  <c r="AT312" i="20" s="1"/>
  <c r="AC301" i="20"/>
  <c r="M301" i="20"/>
  <c r="AD301" i="20" s="1"/>
  <c r="AS298" i="20"/>
  <c r="AR298" i="20"/>
  <c r="AQ298" i="20"/>
  <c r="AD298" i="20"/>
  <c r="AC298" i="20"/>
  <c r="AB298" i="20"/>
  <c r="AA298" i="20"/>
  <c r="Z298" i="20"/>
  <c r="L298" i="20"/>
  <c r="K298" i="20"/>
  <c r="J298" i="20"/>
  <c r="AT297" i="20"/>
  <c r="AC297" i="20"/>
  <c r="M297" i="20"/>
  <c r="AD297" i="20" s="1"/>
  <c r="AT296" i="20"/>
  <c r="AC296" i="20"/>
  <c r="AD296" i="20" s="1"/>
  <c r="M296" i="20"/>
  <c r="AT295" i="20"/>
  <c r="AT298" i="20" s="1"/>
  <c r="AD295" i="20"/>
  <c r="AC295" i="20"/>
  <c r="M295" i="20"/>
  <c r="AT292" i="20"/>
  <c r="AS292" i="20"/>
  <c r="AR292" i="20"/>
  <c r="AQ292" i="20"/>
  <c r="AB292" i="20"/>
  <c r="AA292" i="20"/>
  <c r="Z292" i="20"/>
  <c r="M292" i="20"/>
  <c r="L292" i="20"/>
  <c r="K292" i="20"/>
  <c r="J292" i="20"/>
  <c r="AT291" i="20"/>
  <c r="AC291" i="20"/>
  <c r="AD291" i="20" s="1"/>
  <c r="M291" i="20"/>
  <c r="AT290" i="20"/>
  <c r="AD290" i="20"/>
  <c r="AC290" i="20"/>
  <c r="M290" i="20"/>
  <c r="AT289" i="20"/>
  <c r="AC289" i="20"/>
  <c r="AC292" i="20" s="1"/>
  <c r="M289" i="20"/>
  <c r="AQ285" i="20"/>
  <c r="AP285" i="20"/>
  <c r="AN285" i="20"/>
  <c r="AB285" i="20"/>
  <c r="Z285" i="20"/>
  <c r="L285" i="20"/>
  <c r="AS283" i="20"/>
  <c r="AQ283" i="20"/>
  <c r="AP283" i="20"/>
  <c r="AN283" i="20"/>
  <c r="AM283" i="20"/>
  <c r="AM285" i="20" s="1"/>
  <c r="AI283" i="20"/>
  <c r="AB283" i="20"/>
  <c r="Z283" i="20"/>
  <c r="Y283" i="20"/>
  <c r="W283" i="20"/>
  <c r="W285" i="20" s="1"/>
  <c r="V283" i="20"/>
  <c r="V285" i="20" s="1"/>
  <c r="R283" i="20"/>
  <c r="L283" i="20"/>
  <c r="J283" i="20"/>
  <c r="I283" i="20"/>
  <c r="G283" i="20"/>
  <c r="G285" i="20" s="1"/>
  <c r="F283" i="20"/>
  <c r="F285" i="20" s="1"/>
  <c r="C283" i="20"/>
  <c r="AR282" i="20"/>
  <c r="AT282" i="20" s="1"/>
  <c r="AO282" i="20"/>
  <c r="AC282" i="20"/>
  <c r="AA282" i="20"/>
  <c r="X282" i="20"/>
  <c r="M282" i="20"/>
  <c r="AD282" i="20" s="1"/>
  <c r="K282" i="20"/>
  <c r="H282" i="20"/>
  <c r="AT281" i="20"/>
  <c r="AR281" i="20"/>
  <c r="AO281" i="20"/>
  <c r="AC281" i="20"/>
  <c r="AD281" i="20" s="1"/>
  <c r="AA281" i="20"/>
  <c r="X281" i="20"/>
  <c r="K281" i="20"/>
  <c r="H281" i="20"/>
  <c r="M281" i="20" s="1"/>
  <c r="AT280" i="20"/>
  <c r="AR280" i="20"/>
  <c r="AO280" i="20"/>
  <c r="AA280" i="20"/>
  <c r="X280" i="20"/>
  <c r="M280" i="20"/>
  <c r="K280" i="20"/>
  <c r="H280" i="20"/>
  <c r="AR279" i="20"/>
  <c r="AR283" i="20" s="1"/>
  <c r="AR285" i="20" s="1"/>
  <c r="AO279" i="20"/>
  <c r="AC279" i="20"/>
  <c r="AA279" i="20"/>
  <c r="X279" i="20"/>
  <c r="K279" i="20"/>
  <c r="K283" i="20" s="1"/>
  <c r="H279" i="20"/>
  <c r="H283" i="20" s="1"/>
  <c r="AT278" i="20"/>
  <c r="AR278" i="20"/>
  <c r="AO278" i="20"/>
  <c r="AA278" i="20"/>
  <c r="AA283" i="20" s="1"/>
  <c r="X278" i="20"/>
  <c r="X283" i="20" s="1"/>
  <c r="M278" i="20"/>
  <c r="K278" i="20"/>
  <c r="H278" i="20"/>
  <c r="AS274" i="20"/>
  <c r="AQ274" i="20"/>
  <c r="AP274" i="20"/>
  <c r="AN274" i="20"/>
  <c r="AM274" i="20"/>
  <c r="AI274" i="20"/>
  <c r="AB274" i="20"/>
  <c r="Z274" i="20"/>
  <c r="Y274" i="20"/>
  <c r="Y285" i="20" s="1"/>
  <c r="W274" i="20"/>
  <c r="V274" i="20"/>
  <c r="R274" i="20"/>
  <c r="L274" i="20"/>
  <c r="J274" i="20"/>
  <c r="J285" i="20" s="1"/>
  <c r="I274" i="20"/>
  <c r="G274" i="20"/>
  <c r="F274" i="20"/>
  <c r="C274" i="20"/>
  <c r="AR273" i="20"/>
  <c r="AO273" i="20"/>
  <c r="AT273" i="20" s="1"/>
  <c r="AC273" i="20"/>
  <c r="AA273" i="20"/>
  <c r="X273" i="20"/>
  <c r="K273" i="20"/>
  <c r="H273" i="20"/>
  <c r="M273" i="20" s="1"/>
  <c r="AD273" i="20" s="1"/>
  <c r="AT272" i="20"/>
  <c r="AR272" i="20"/>
  <c r="AO272" i="20"/>
  <c r="AD272" i="20"/>
  <c r="AA272" i="20"/>
  <c r="AC272" i="20" s="1"/>
  <c r="X272" i="20"/>
  <c r="K272" i="20"/>
  <c r="H272" i="20"/>
  <c r="M272" i="20" s="1"/>
  <c r="AR271" i="20"/>
  <c r="AT271" i="20" s="1"/>
  <c r="AO271" i="20"/>
  <c r="AA271" i="20"/>
  <c r="X271" i="20"/>
  <c r="M271" i="20"/>
  <c r="K271" i="20"/>
  <c r="H271" i="20"/>
  <c r="AR270" i="20"/>
  <c r="AR274" i="20" s="1"/>
  <c r="AO270" i="20"/>
  <c r="AT270" i="20" s="1"/>
  <c r="AA270" i="20"/>
  <c r="AC270" i="20" s="1"/>
  <c r="X270" i="20"/>
  <c r="K270" i="20"/>
  <c r="H270" i="20"/>
  <c r="M270" i="20" s="1"/>
  <c r="AD270" i="20" s="1"/>
  <c r="AR269" i="20"/>
  <c r="AT269" i="20" s="1"/>
  <c r="AO269" i="20"/>
  <c r="AD269" i="20"/>
  <c r="AA269" i="20"/>
  <c r="X269" i="20"/>
  <c r="AC269" i="20" s="1"/>
  <c r="M269" i="20"/>
  <c r="K269" i="20"/>
  <c r="H269" i="20"/>
  <c r="AT268" i="20"/>
  <c r="AR268" i="20"/>
  <c r="AO268" i="20"/>
  <c r="AA268" i="20"/>
  <c r="X268" i="20"/>
  <c r="K268" i="20"/>
  <c r="M268" i="20" s="1"/>
  <c r="H268" i="20"/>
  <c r="AR267" i="20"/>
  <c r="AO267" i="20"/>
  <c r="AC267" i="20"/>
  <c r="AA267" i="20"/>
  <c r="X267" i="20"/>
  <c r="K267" i="20"/>
  <c r="H267" i="20"/>
  <c r="AT239" i="20"/>
  <c r="AS235" i="20"/>
  <c r="AS232" i="20"/>
  <c r="AS241" i="20" s="1"/>
  <c r="AI246" i="20" s="1"/>
  <c r="AR232" i="20"/>
  <c r="AQ232" i="20"/>
  <c r="AB232" i="20"/>
  <c r="AA232" i="20"/>
  <c r="Z232" i="20"/>
  <c r="M232" i="20"/>
  <c r="L232" i="20"/>
  <c r="K232" i="20"/>
  <c r="J232" i="20"/>
  <c r="AT231" i="20"/>
  <c r="AC231" i="20"/>
  <c r="AD231" i="20" s="1"/>
  <c r="M231" i="20"/>
  <c r="AT230" i="20"/>
  <c r="AD230" i="20"/>
  <c r="AC230" i="20"/>
  <c r="M230" i="20"/>
  <c r="AT229" i="20"/>
  <c r="AD229" i="20"/>
  <c r="AC229" i="20"/>
  <c r="M229" i="20"/>
  <c r="AT228" i="20"/>
  <c r="AC228" i="20"/>
  <c r="M228" i="20"/>
  <c r="AD228" i="20" s="1"/>
  <c r="AT227" i="20"/>
  <c r="AC227" i="20"/>
  <c r="M227" i="20"/>
  <c r="AD227" i="20" s="1"/>
  <c r="AT226" i="20"/>
  <c r="AC226" i="20"/>
  <c r="M226" i="20"/>
  <c r="AD226" i="20" s="1"/>
  <c r="AT225" i="20"/>
  <c r="AD225" i="20"/>
  <c r="AC225" i="20"/>
  <c r="M225" i="20"/>
  <c r="AT224" i="20"/>
  <c r="AT232" i="20" s="1"/>
  <c r="AD224" i="20"/>
  <c r="AC224" i="20"/>
  <c r="M224" i="20"/>
  <c r="AT223" i="20"/>
  <c r="AC223" i="20"/>
  <c r="AD223" i="20" s="1"/>
  <c r="M223" i="20"/>
  <c r="AT222" i="20"/>
  <c r="AD222" i="20"/>
  <c r="AC222" i="20"/>
  <c r="M222" i="20"/>
  <c r="AT221" i="20"/>
  <c r="AC221" i="20"/>
  <c r="AC232" i="20" s="1"/>
  <c r="M221" i="20"/>
  <c r="AS218" i="20"/>
  <c r="AR218" i="20"/>
  <c r="AQ218" i="20"/>
  <c r="AB218" i="20"/>
  <c r="AA218" i="20"/>
  <c r="Z218" i="20"/>
  <c r="L218" i="20"/>
  <c r="K218" i="20"/>
  <c r="J218" i="20"/>
  <c r="M218" i="20" s="1"/>
  <c r="AT217" i="20"/>
  <c r="AC217" i="20"/>
  <c r="AC218" i="20" s="1"/>
  <c r="M217" i="20"/>
  <c r="AT216" i="20"/>
  <c r="AC216" i="20"/>
  <c r="M216" i="20"/>
  <c r="AD216" i="20" s="1"/>
  <c r="AT215" i="20"/>
  <c r="AT218" i="20" s="1"/>
  <c r="AC215" i="20"/>
  <c r="M215" i="20"/>
  <c r="AD215" i="20" s="1"/>
  <c r="AS212" i="20"/>
  <c r="AR212" i="20"/>
  <c r="AQ212" i="20"/>
  <c r="AB212" i="20"/>
  <c r="AA212" i="20"/>
  <c r="Z212" i="20"/>
  <c r="L212" i="20"/>
  <c r="K212" i="20"/>
  <c r="J212" i="20"/>
  <c r="M212" i="20" s="1"/>
  <c r="AT211" i="20"/>
  <c r="AC211" i="20"/>
  <c r="AD211" i="20" s="1"/>
  <c r="M211" i="20"/>
  <c r="AT210" i="20"/>
  <c r="AT212" i="20" s="1"/>
  <c r="AD210" i="20"/>
  <c r="AC210" i="20"/>
  <c r="M210" i="20"/>
  <c r="AT209" i="20"/>
  <c r="AD209" i="20"/>
  <c r="AD212" i="20" s="1"/>
  <c r="AC209" i="20"/>
  <c r="AC212" i="20" s="1"/>
  <c r="M209" i="20"/>
  <c r="AS205" i="20"/>
  <c r="AB205" i="20"/>
  <c r="L205" i="20"/>
  <c r="AS203" i="20"/>
  <c r="AR203" i="20"/>
  <c r="AQ203" i="20"/>
  <c r="AP203" i="20"/>
  <c r="AN203" i="20"/>
  <c r="AM203" i="20"/>
  <c r="AI203" i="20"/>
  <c r="AB203" i="20"/>
  <c r="Z203" i="20"/>
  <c r="Y203" i="20"/>
  <c r="W203" i="20"/>
  <c r="V203" i="20"/>
  <c r="V205" i="20" s="1"/>
  <c r="R203" i="20"/>
  <c r="L203" i="20"/>
  <c r="J203" i="20"/>
  <c r="I203" i="20"/>
  <c r="G203" i="20"/>
  <c r="G205" i="20" s="1"/>
  <c r="F203" i="20"/>
  <c r="F205" i="20" s="1"/>
  <c r="C203" i="20"/>
  <c r="AR202" i="20"/>
  <c r="AO202" i="20"/>
  <c r="AT202" i="20" s="1"/>
  <c r="AA202" i="20"/>
  <c r="X202" i="20"/>
  <c r="AC202" i="20" s="1"/>
  <c r="K202" i="20"/>
  <c r="H202" i="20"/>
  <c r="M202" i="20" s="1"/>
  <c r="AD202" i="20" s="1"/>
  <c r="AR201" i="20"/>
  <c r="AO201" i="20"/>
  <c r="AT201" i="20" s="1"/>
  <c r="AA201" i="20"/>
  <c r="X201" i="20"/>
  <c r="AC201" i="20" s="1"/>
  <c r="M201" i="20"/>
  <c r="AD201" i="20" s="1"/>
  <c r="K201" i="20"/>
  <c r="H201" i="20"/>
  <c r="AR200" i="20"/>
  <c r="AO200" i="20"/>
  <c r="AT200" i="20" s="1"/>
  <c r="AC200" i="20"/>
  <c r="AA200" i="20"/>
  <c r="X200" i="20"/>
  <c r="K200" i="20"/>
  <c r="H200" i="20"/>
  <c r="M200" i="20" s="1"/>
  <c r="AD200" i="20" s="1"/>
  <c r="AT199" i="20"/>
  <c r="AR199" i="20"/>
  <c r="AO199" i="20"/>
  <c r="AA199" i="20"/>
  <c r="X199" i="20"/>
  <c r="AC199" i="20" s="1"/>
  <c r="K199" i="20"/>
  <c r="H199" i="20"/>
  <c r="M199" i="20" s="1"/>
  <c r="AR198" i="20"/>
  <c r="AT198" i="20" s="1"/>
  <c r="AO198" i="20"/>
  <c r="AO203" i="20" s="1"/>
  <c r="AA198" i="20"/>
  <c r="AA203" i="20" s="1"/>
  <c r="X198" i="20"/>
  <c r="M198" i="20"/>
  <c r="K198" i="20"/>
  <c r="K203" i="20" s="1"/>
  <c r="H198" i="20"/>
  <c r="AS194" i="20"/>
  <c r="AQ194" i="20"/>
  <c r="AP194" i="20"/>
  <c r="AP205" i="20" s="1"/>
  <c r="AO194" i="20"/>
  <c r="AN194" i="20"/>
  <c r="AM194" i="20"/>
  <c r="AI194" i="20"/>
  <c r="AB194" i="20"/>
  <c r="Z194" i="20"/>
  <c r="Y194" i="20"/>
  <c r="W194" i="20"/>
  <c r="V194" i="20"/>
  <c r="R194" i="20"/>
  <c r="L194" i="20"/>
  <c r="J194" i="20"/>
  <c r="I194" i="20"/>
  <c r="I205" i="20" s="1"/>
  <c r="G194" i="20"/>
  <c r="F194" i="20"/>
  <c r="C194" i="20"/>
  <c r="AR193" i="20"/>
  <c r="AO193" i="20"/>
  <c r="AT193" i="20" s="1"/>
  <c r="AA193" i="20"/>
  <c r="X193" i="20"/>
  <c r="AC193" i="20" s="1"/>
  <c r="K193" i="20"/>
  <c r="H193" i="20"/>
  <c r="M193" i="20" s="1"/>
  <c r="AD193" i="20" s="1"/>
  <c r="AT192" i="20"/>
  <c r="AR192" i="20"/>
  <c r="AO192" i="20"/>
  <c r="AA192" i="20"/>
  <c r="X192" i="20"/>
  <c r="AC192" i="20" s="1"/>
  <c r="M192" i="20"/>
  <c r="AD192" i="20" s="1"/>
  <c r="K192" i="20"/>
  <c r="H192" i="20"/>
  <c r="AR191" i="20"/>
  <c r="AO191" i="20"/>
  <c r="AT191" i="20" s="1"/>
  <c r="AC191" i="20"/>
  <c r="AD191" i="20" s="1"/>
  <c r="AA191" i="20"/>
  <c r="X191" i="20"/>
  <c r="K191" i="20"/>
  <c r="H191" i="20"/>
  <c r="M191" i="20" s="1"/>
  <c r="AT190" i="20"/>
  <c r="AR190" i="20"/>
  <c r="AO190" i="20"/>
  <c r="AA190" i="20"/>
  <c r="X190" i="20"/>
  <c r="K190" i="20"/>
  <c r="H190" i="20"/>
  <c r="M190" i="20" s="1"/>
  <c r="AR189" i="20"/>
  <c r="AO189" i="20"/>
  <c r="AT189" i="20" s="1"/>
  <c r="AA189" i="20"/>
  <c r="X189" i="20"/>
  <c r="K189" i="20"/>
  <c r="H189" i="20"/>
  <c r="M189" i="20" s="1"/>
  <c r="AR188" i="20"/>
  <c r="AR194" i="20" s="1"/>
  <c r="AO188" i="20"/>
  <c r="AT188" i="20" s="1"/>
  <c r="AA188" i="20"/>
  <c r="AC188" i="20" s="1"/>
  <c r="X188" i="20"/>
  <c r="K188" i="20"/>
  <c r="H188" i="20"/>
  <c r="AT187" i="20"/>
  <c r="AR187" i="20"/>
  <c r="AO187" i="20"/>
  <c r="AA187" i="20"/>
  <c r="X187" i="20"/>
  <c r="M187" i="20"/>
  <c r="K187" i="20"/>
  <c r="H187" i="20"/>
  <c r="L161" i="20"/>
  <c r="AT159" i="20"/>
  <c r="AS152" i="20"/>
  <c r="AR152" i="20"/>
  <c r="AQ152" i="20"/>
  <c r="AB152" i="20"/>
  <c r="AA152" i="20"/>
  <c r="Z152" i="20"/>
  <c r="L152" i="20"/>
  <c r="K152" i="20"/>
  <c r="J152" i="20"/>
  <c r="AT151" i="20"/>
  <c r="AC151" i="20"/>
  <c r="M151" i="20"/>
  <c r="AD151" i="20" s="1"/>
  <c r="AT150" i="20"/>
  <c r="AC150" i="20"/>
  <c r="M150" i="20"/>
  <c r="AD150" i="20" s="1"/>
  <c r="AT149" i="20"/>
  <c r="AC149" i="20"/>
  <c r="M149" i="20"/>
  <c r="AD149" i="20" s="1"/>
  <c r="AT148" i="20"/>
  <c r="AD148" i="20"/>
  <c r="AC148" i="20"/>
  <c r="M148" i="20"/>
  <c r="AT147" i="20"/>
  <c r="AC147" i="20"/>
  <c r="AD147" i="20" s="1"/>
  <c r="M147" i="20"/>
  <c r="AT146" i="20"/>
  <c r="AC146" i="20"/>
  <c r="AD146" i="20" s="1"/>
  <c r="M146" i="20"/>
  <c r="AT145" i="20"/>
  <c r="AC145" i="20"/>
  <c r="M145" i="20"/>
  <c r="AD145" i="20" s="1"/>
  <c r="AT144" i="20"/>
  <c r="AC144" i="20"/>
  <c r="AD144" i="20" s="1"/>
  <c r="M144" i="20"/>
  <c r="AT143" i="20"/>
  <c r="AD143" i="20"/>
  <c r="AC143" i="20"/>
  <c r="M143" i="20"/>
  <c r="AT142" i="20"/>
  <c r="AC142" i="20"/>
  <c r="M142" i="20"/>
  <c r="AD142" i="20" s="1"/>
  <c r="AT141" i="20"/>
  <c r="AC141" i="20"/>
  <c r="M141" i="20"/>
  <c r="AD141" i="20" s="1"/>
  <c r="AS138" i="20"/>
  <c r="AR138" i="20"/>
  <c r="AQ138" i="20"/>
  <c r="AB138" i="20"/>
  <c r="AA138" i="20"/>
  <c r="Z138" i="20"/>
  <c r="L138" i="20"/>
  <c r="K138" i="20"/>
  <c r="J138" i="20"/>
  <c r="AT137" i="20"/>
  <c r="AD137" i="20"/>
  <c r="AC137" i="20"/>
  <c r="M137" i="20"/>
  <c r="AT136" i="20"/>
  <c r="AC136" i="20"/>
  <c r="AD136" i="20" s="1"/>
  <c r="M136" i="20"/>
  <c r="AT135" i="20"/>
  <c r="AT138" i="20" s="1"/>
  <c r="AC135" i="20"/>
  <c r="AD135" i="20" s="1"/>
  <c r="M135" i="20"/>
  <c r="AT132" i="20"/>
  <c r="AS132" i="20"/>
  <c r="AR132" i="20"/>
  <c r="AQ132" i="20"/>
  <c r="AB132" i="20"/>
  <c r="AA132" i="20"/>
  <c r="Z132" i="20"/>
  <c r="L132" i="20"/>
  <c r="M132" i="20" s="1"/>
  <c r="K132" i="20"/>
  <c r="J132" i="20"/>
  <c r="AT131" i="20"/>
  <c r="AC131" i="20"/>
  <c r="AD131" i="20" s="1"/>
  <c r="M131" i="20"/>
  <c r="AT130" i="20"/>
  <c r="AC130" i="20"/>
  <c r="M130" i="20"/>
  <c r="AD130" i="20" s="1"/>
  <c r="AT129" i="20"/>
  <c r="AC129" i="20"/>
  <c r="M129" i="20"/>
  <c r="AD129" i="20" s="1"/>
  <c r="AQ125" i="20"/>
  <c r="AP125" i="20"/>
  <c r="AN125" i="20"/>
  <c r="AB125" i="20"/>
  <c r="AB161" i="20" s="1"/>
  <c r="Z125" i="20"/>
  <c r="Y125" i="20"/>
  <c r="L125" i="20"/>
  <c r="J125" i="20"/>
  <c r="AS123" i="20"/>
  <c r="AQ123" i="20"/>
  <c r="AP123" i="20"/>
  <c r="AN123" i="20"/>
  <c r="AM123" i="20"/>
  <c r="AM125" i="20" s="1"/>
  <c r="AI123" i="20"/>
  <c r="AB123" i="20"/>
  <c r="Z123" i="20"/>
  <c r="Y123" i="20"/>
  <c r="X123" i="20"/>
  <c r="W123" i="20"/>
  <c r="V123" i="20"/>
  <c r="V125" i="20" s="1"/>
  <c r="R123" i="20"/>
  <c r="L123" i="20"/>
  <c r="J123" i="20"/>
  <c r="I123" i="20"/>
  <c r="I125" i="20" s="1"/>
  <c r="H123" i="20"/>
  <c r="G123" i="20"/>
  <c r="G125" i="20" s="1"/>
  <c r="F123" i="20"/>
  <c r="F125" i="20" s="1"/>
  <c r="C123" i="20"/>
  <c r="AR122" i="20"/>
  <c r="AO122" i="20"/>
  <c r="AT122" i="20" s="1"/>
  <c r="AA122" i="20"/>
  <c r="AC122" i="20" s="1"/>
  <c r="AD122" i="20" s="1"/>
  <c r="X122" i="20"/>
  <c r="M122" i="20"/>
  <c r="K122" i="20"/>
  <c r="H122" i="20"/>
  <c r="AR121" i="20"/>
  <c r="AT121" i="20" s="1"/>
  <c r="AO121" i="20"/>
  <c r="AA121" i="20"/>
  <c r="AC121" i="20" s="1"/>
  <c r="AD121" i="20" s="1"/>
  <c r="X121" i="20"/>
  <c r="K121" i="20"/>
  <c r="H121" i="20"/>
  <c r="M121" i="20" s="1"/>
  <c r="AR120" i="20"/>
  <c r="AO120" i="20"/>
  <c r="AA120" i="20"/>
  <c r="X120" i="20"/>
  <c r="AC120" i="20" s="1"/>
  <c r="K120" i="20"/>
  <c r="M120" i="20" s="1"/>
  <c r="AD120" i="20" s="1"/>
  <c r="H120" i="20"/>
  <c r="AR119" i="20"/>
  <c r="AO119" i="20"/>
  <c r="AT119" i="20" s="1"/>
  <c r="AC119" i="20"/>
  <c r="AA119" i="20"/>
  <c r="X119" i="20"/>
  <c r="K119" i="20"/>
  <c r="K123" i="20" s="1"/>
  <c r="H119" i="20"/>
  <c r="M119" i="20" s="1"/>
  <c r="AD119" i="20" s="1"/>
  <c r="AT118" i="20"/>
  <c r="AR118" i="20"/>
  <c r="AO118" i="20"/>
  <c r="AA118" i="20"/>
  <c r="AA123" i="20" s="1"/>
  <c r="X118" i="20"/>
  <c r="AC118" i="20" s="1"/>
  <c r="K118" i="20"/>
  <c r="M118" i="20" s="1"/>
  <c r="H118" i="20"/>
  <c r="AS114" i="20"/>
  <c r="AQ114" i="20"/>
  <c r="AP114" i="20"/>
  <c r="AN114" i="20"/>
  <c r="AM114" i="20"/>
  <c r="AI114" i="20"/>
  <c r="AB114" i="20"/>
  <c r="Z114" i="20"/>
  <c r="Y114" i="20"/>
  <c r="W114" i="20"/>
  <c r="V114" i="20"/>
  <c r="R114" i="20"/>
  <c r="L114" i="20"/>
  <c r="J114" i="20"/>
  <c r="I114" i="20"/>
  <c r="G114" i="20"/>
  <c r="F114" i="20"/>
  <c r="C114" i="20"/>
  <c r="AR113" i="20"/>
  <c r="AO113" i="20"/>
  <c r="AT113" i="20" s="1"/>
  <c r="AA113" i="20"/>
  <c r="AC113" i="20" s="1"/>
  <c r="X113" i="20"/>
  <c r="K113" i="20"/>
  <c r="K114" i="20" s="1"/>
  <c r="H113" i="20"/>
  <c r="M113" i="20" s="1"/>
  <c r="AD113" i="20" s="1"/>
  <c r="AR112" i="20"/>
  <c r="AT112" i="20" s="1"/>
  <c r="AO112" i="20"/>
  <c r="AA112" i="20"/>
  <c r="X112" i="20"/>
  <c r="AC112" i="20" s="1"/>
  <c r="AD112" i="20" s="1"/>
  <c r="K112" i="20"/>
  <c r="H112" i="20"/>
  <c r="M112" i="20" s="1"/>
  <c r="AR111" i="20"/>
  <c r="AO111" i="20"/>
  <c r="AT111" i="20" s="1"/>
  <c r="AA111" i="20"/>
  <c r="X111" i="20"/>
  <c r="AC111" i="20" s="1"/>
  <c r="M111" i="20"/>
  <c r="K111" i="20"/>
  <c r="H111" i="20"/>
  <c r="AR110" i="20"/>
  <c r="AR114" i="20" s="1"/>
  <c r="AO110" i="20"/>
  <c r="AT110" i="20" s="1"/>
  <c r="AD110" i="20"/>
  <c r="AC110" i="20"/>
  <c r="AA110" i="20"/>
  <c r="X110" i="20"/>
  <c r="K110" i="20"/>
  <c r="H110" i="20"/>
  <c r="M110" i="20" s="1"/>
  <c r="AT109" i="20"/>
  <c r="AR109" i="20"/>
  <c r="AO109" i="20"/>
  <c r="AA109" i="20"/>
  <c r="X109" i="20"/>
  <c r="AC109" i="20" s="1"/>
  <c r="K109" i="20"/>
  <c r="M109" i="20" s="1"/>
  <c r="H109" i="20"/>
  <c r="AR108" i="20"/>
  <c r="AO108" i="20"/>
  <c r="AT108" i="20" s="1"/>
  <c r="AA108" i="20"/>
  <c r="X108" i="20"/>
  <c r="M108" i="20"/>
  <c r="K108" i="20"/>
  <c r="H108" i="20"/>
  <c r="AR107" i="20"/>
  <c r="AO107" i="20"/>
  <c r="AA107" i="20"/>
  <c r="X107" i="20"/>
  <c r="K107" i="20"/>
  <c r="H107" i="20"/>
  <c r="M107" i="20" s="1"/>
  <c r="AT79" i="20"/>
  <c r="AS72" i="20"/>
  <c r="AR72" i="20"/>
  <c r="AQ72" i="20"/>
  <c r="AB72" i="20"/>
  <c r="AA72" i="20"/>
  <c r="Z72" i="20"/>
  <c r="M72" i="20"/>
  <c r="L72" i="20"/>
  <c r="K72" i="20"/>
  <c r="J72" i="20"/>
  <c r="AT71" i="20"/>
  <c r="AC71" i="20"/>
  <c r="M71" i="20"/>
  <c r="AD71" i="20" s="1"/>
  <c r="AT70" i="20"/>
  <c r="AD70" i="20"/>
  <c r="AC70" i="20"/>
  <c r="M70" i="20"/>
  <c r="AT69" i="20"/>
  <c r="AC69" i="20"/>
  <c r="M69" i="20"/>
  <c r="AD69" i="20" s="1"/>
  <c r="AT68" i="20"/>
  <c r="AD68" i="20"/>
  <c r="AC68" i="20"/>
  <c r="M68" i="20"/>
  <c r="AT67" i="20"/>
  <c r="AC67" i="20"/>
  <c r="AD67" i="20" s="1"/>
  <c r="M67" i="20"/>
  <c r="AT66" i="20"/>
  <c r="AC66" i="20"/>
  <c r="M66" i="20"/>
  <c r="AD66" i="20" s="1"/>
  <c r="AT65" i="20"/>
  <c r="AT72" i="20" s="1"/>
  <c r="AC65" i="20"/>
  <c r="AD65" i="20" s="1"/>
  <c r="M65" i="20"/>
  <c r="AT64" i="20"/>
  <c r="AC64" i="20"/>
  <c r="M64" i="20"/>
  <c r="AD64" i="20" s="1"/>
  <c r="AT63" i="20"/>
  <c r="AC63" i="20"/>
  <c r="M63" i="20"/>
  <c r="AD63" i="20" s="1"/>
  <c r="AT62" i="20"/>
  <c r="AC62" i="20"/>
  <c r="M62" i="20"/>
  <c r="AD62" i="20" s="1"/>
  <c r="AT61" i="20"/>
  <c r="AC61" i="20"/>
  <c r="M61" i="20"/>
  <c r="AS58" i="20"/>
  <c r="AR58" i="20"/>
  <c r="AQ58" i="20"/>
  <c r="AB58" i="20"/>
  <c r="AA58" i="20"/>
  <c r="Z58" i="20"/>
  <c r="L58" i="20"/>
  <c r="K58" i="20"/>
  <c r="J58" i="20"/>
  <c r="AT57" i="20"/>
  <c r="AC57" i="20"/>
  <c r="M57" i="20"/>
  <c r="AD57" i="20" s="1"/>
  <c r="AT56" i="20"/>
  <c r="AC56" i="20"/>
  <c r="M56" i="20"/>
  <c r="AT55" i="20"/>
  <c r="AC55" i="20"/>
  <c r="M55" i="20"/>
  <c r="AD55" i="20" s="1"/>
  <c r="AT52" i="20"/>
  <c r="AS52" i="20"/>
  <c r="AR52" i="20"/>
  <c r="AQ52" i="20"/>
  <c r="AB52" i="20"/>
  <c r="AA52" i="20"/>
  <c r="Z52" i="20"/>
  <c r="M52" i="20"/>
  <c r="L52" i="20"/>
  <c r="K52" i="20"/>
  <c r="J52" i="20"/>
  <c r="AT51" i="20"/>
  <c r="AC51" i="20"/>
  <c r="M51" i="20"/>
  <c r="AD51" i="20" s="1"/>
  <c r="AT50" i="20"/>
  <c r="AD50" i="20"/>
  <c r="AC50" i="20"/>
  <c r="M50" i="20"/>
  <c r="AT49" i="20"/>
  <c r="AC49" i="20"/>
  <c r="M49" i="20"/>
  <c r="AN45" i="20"/>
  <c r="Y45" i="20"/>
  <c r="G45" i="20"/>
  <c r="AS43" i="20"/>
  <c r="AS45" i="20" s="1"/>
  <c r="AS75" i="20" s="1"/>
  <c r="AQ43" i="20"/>
  <c r="AQ45" i="20" s="1"/>
  <c r="AP43" i="20"/>
  <c r="AP45" i="20" s="1"/>
  <c r="AN43" i="20"/>
  <c r="AM43" i="20"/>
  <c r="AM45" i="20" s="1"/>
  <c r="AJ43" i="20"/>
  <c r="AB43" i="20"/>
  <c r="AB45" i="20" s="1"/>
  <c r="Z43" i="20"/>
  <c r="Z45" i="20" s="1"/>
  <c r="Y43" i="20"/>
  <c r="W43" i="20"/>
  <c r="V43" i="20"/>
  <c r="S43" i="20"/>
  <c r="L43" i="20"/>
  <c r="L45" i="20" s="1"/>
  <c r="L75" i="20" s="1"/>
  <c r="K43" i="20"/>
  <c r="J43" i="20"/>
  <c r="I43" i="20"/>
  <c r="G43" i="20"/>
  <c r="F43" i="20"/>
  <c r="F45" i="20" s="1"/>
  <c r="C43" i="20"/>
  <c r="AT42" i="20"/>
  <c r="AR42" i="20"/>
  <c r="AO42" i="20"/>
  <c r="AA42" i="20"/>
  <c r="X42" i="20"/>
  <c r="AC42" i="20" s="1"/>
  <c r="K42" i="20"/>
  <c r="M42" i="20" s="1"/>
  <c r="H42" i="20"/>
  <c r="AR41" i="20"/>
  <c r="AO41" i="20"/>
  <c r="AT41" i="20" s="1"/>
  <c r="AA41" i="20"/>
  <c r="X41" i="20"/>
  <c r="M41" i="20"/>
  <c r="K41" i="20"/>
  <c r="H41" i="20"/>
  <c r="AR40" i="20"/>
  <c r="AO40" i="20"/>
  <c r="AT40" i="20" s="1"/>
  <c r="AC40" i="20"/>
  <c r="AA40" i="20"/>
  <c r="X40" i="20"/>
  <c r="K40" i="20"/>
  <c r="H40" i="20"/>
  <c r="M40" i="20" s="1"/>
  <c r="AD40" i="20" s="1"/>
  <c r="AR39" i="20"/>
  <c r="AT39" i="20" s="1"/>
  <c r="AO39" i="20"/>
  <c r="AA39" i="20"/>
  <c r="X39" i="20"/>
  <c r="AC39" i="20" s="1"/>
  <c r="M39" i="20"/>
  <c r="K39" i="20"/>
  <c r="H39" i="20"/>
  <c r="AR38" i="20"/>
  <c r="AR43" i="20" s="1"/>
  <c r="AO38" i="20"/>
  <c r="AT38" i="20" s="1"/>
  <c r="AC38" i="20"/>
  <c r="AA38" i="20"/>
  <c r="X38" i="20"/>
  <c r="X43" i="20" s="1"/>
  <c r="K38" i="20"/>
  <c r="H38" i="20"/>
  <c r="H43" i="20" s="1"/>
  <c r="AD35" i="20"/>
  <c r="AS34" i="20"/>
  <c r="AQ34" i="20"/>
  <c r="AP34" i="20"/>
  <c r="AN34" i="20"/>
  <c r="AM34" i="20"/>
  <c r="AJ34" i="20"/>
  <c r="AB34" i="20"/>
  <c r="Z34" i="20"/>
  <c r="Y34" i="20"/>
  <c r="W34" i="20"/>
  <c r="W45" i="20" s="1"/>
  <c r="V34" i="20"/>
  <c r="V45" i="20" s="1"/>
  <c r="S34" i="20"/>
  <c r="L34" i="20"/>
  <c r="J34" i="20"/>
  <c r="J45" i="20" s="1"/>
  <c r="I34" i="20"/>
  <c r="I45" i="20" s="1"/>
  <c r="G34" i="20"/>
  <c r="F34" i="20"/>
  <c r="C34" i="20"/>
  <c r="AR33" i="20"/>
  <c r="AO33" i="20"/>
  <c r="AT33" i="20" s="1"/>
  <c r="AA33" i="20"/>
  <c r="AC33" i="20" s="1"/>
  <c r="X33" i="20"/>
  <c r="K33" i="20"/>
  <c r="H33" i="20"/>
  <c r="M33" i="20" s="1"/>
  <c r="AD33" i="20" s="1"/>
  <c r="AT32" i="20"/>
  <c r="AR32" i="20"/>
  <c r="AO32" i="20"/>
  <c r="AA32" i="20"/>
  <c r="X32" i="20"/>
  <c r="AC32" i="20" s="1"/>
  <c r="K32" i="20"/>
  <c r="M32" i="20" s="1"/>
  <c r="H32" i="20"/>
  <c r="AR31" i="20"/>
  <c r="AO31" i="20"/>
  <c r="AT31" i="20" s="1"/>
  <c r="AA31" i="20"/>
  <c r="AC31" i="20" s="1"/>
  <c r="AD31" i="20" s="1"/>
  <c r="X31" i="20"/>
  <c r="M31" i="20"/>
  <c r="K31" i="20"/>
  <c r="H31" i="20"/>
  <c r="AR30" i="20"/>
  <c r="AO30" i="20"/>
  <c r="AT30" i="20" s="1"/>
  <c r="AC30" i="20"/>
  <c r="AA30" i="20"/>
  <c r="X30" i="20"/>
  <c r="K30" i="20"/>
  <c r="H30" i="20"/>
  <c r="M30" i="20" s="1"/>
  <c r="AD30" i="20" s="1"/>
  <c r="AR29" i="20"/>
  <c r="AT29" i="20" s="1"/>
  <c r="AO29" i="20"/>
  <c r="AA29" i="20"/>
  <c r="X29" i="20"/>
  <c r="AC29" i="20" s="1"/>
  <c r="M29" i="20"/>
  <c r="K29" i="20"/>
  <c r="H29" i="20"/>
  <c r="AR28" i="20"/>
  <c r="AO28" i="20"/>
  <c r="AT28" i="20" s="1"/>
  <c r="AC28" i="20"/>
  <c r="AA28" i="20"/>
  <c r="X28" i="20"/>
  <c r="K28" i="20"/>
  <c r="H28" i="20"/>
  <c r="M28" i="20" s="1"/>
  <c r="AR27" i="20"/>
  <c r="AO27" i="20"/>
  <c r="AA27" i="20"/>
  <c r="AA34" i="20" s="1"/>
  <c r="X27" i="20"/>
  <c r="AC27" i="20" s="1"/>
  <c r="AC34" i="20" s="1"/>
  <c r="K27" i="20"/>
  <c r="K34" i="20" s="1"/>
  <c r="H27" i="20"/>
  <c r="M27" i="20" s="1"/>
  <c r="S9" i="20"/>
  <c r="D9" i="20"/>
  <c r="AI5" i="20"/>
  <c r="R5" i="20"/>
  <c r="AI4" i="20"/>
  <c r="R4" i="20"/>
  <c r="AI3" i="20"/>
  <c r="R3" i="20"/>
  <c r="AT559" i="19"/>
  <c r="AS552" i="19"/>
  <c r="AR552" i="19"/>
  <c r="AQ552" i="19"/>
  <c r="AB552" i="19"/>
  <c r="AA552" i="19"/>
  <c r="Z552" i="19"/>
  <c r="M552" i="19"/>
  <c r="L552" i="19"/>
  <c r="K552" i="19"/>
  <c r="J552" i="19"/>
  <c r="AT551" i="19"/>
  <c r="AC551" i="19"/>
  <c r="AD551" i="19" s="1"/>
  <c r="M551" i="19"/>
  <c r="AT550" i="19"/>
  <c r="AD550" i="19"/>
  <c r="AC550" i="19"/>
  <c r="M550" i="19"/>
  <c r="AT549" i="19"/>
  <c r="AC549" i="19"/>
  <c r="AD549" i="19" s="1"/>
  <c r="M549" i="19"/>
  <c r="AT548" i="19"/>
  <c r="AC548" i="19"/>
  <c r="M548" i="19"/>
  <c r="AT547" i="19"/>
  <c r="AC547" i="19"/>
  <c r="M547" i="19"/>
  <c r="AD547" i="19" s="1"/>
  <c r="AT546" i="19"/>
  <c r="AC546" i="19"/>
  <c r="M546" i="19"/>
  <c r="AD546" i="19" s="1"/>
  <c r="AT545" i="19"/>
  <c r="AD545" i="19"/>
  <c r="AC545" i="19"/>
  <c r="M545" i="19"/>
  <c r="AT544" i="19"/>
  <c r="AD544" i="19"/>
  <c r="AC544" i="19"/>
  <c r="M544" i="19"/>
  <c r="AT543" i="19"/>
  <c r="AC543" i="19"/>
  <c r="AD543" i="19" s="1"/>
  <c r="M543" i="19"/>
  <c r="AT542" i="19"/>
  <c r="AD542" i="19"/>
  <c r="AC542" i="19"/>
  <c r="M542" i="19"/>
  <c r="AT541" i="19"/>
  <c r="AD541" i="19"/>
  <c r="AC541" i="19"/>
  <c r="M541" i="19"/>
  <c r="AS538" i="19"/>
  <c r="AR538" i="19"/>
  <c r="AQ538" i="19"/>
  <c r="AB538" i="19"/>
  <c r="AA538" i="19"/>
  <c r="Z538" i="19"/>
  <c r="M538" i="19"/>
  <c r="L538" i="19"/>
  <c r="K538" i="19"/>
  <c r="J538" i="19"/>
  <c r="AT537" i="19"/>
  <c r="AC537" i="19"/>
  <c r="AC538" i="19" s="1"/>
  <c r="M537" i="19"/>
  <c r="AT536" i="19"/>
  <c r="AC536" i="19"/>
  <c r="M536" i="19"/>
  <c r="AD536" i="19" s="1"/>
  <c r="AT535" i="19"/>
  <c r="AT538" i="19" s="1"/>
  <c r="AC535" i="19"/>
  <c r="M535" i="19"/>
  <c r="AD535" i="19" s="1"/>
  <c r="AS532" i="19"/>
  <c r="AR532" i="19"/>
  <c r="AQ532" i="19"/>
  <c r="AC532" i="19"/>
  <c r="AB532" i="19"/>
  <c r="AA532" i="19"/>
  <c r="Z532" i="19"/>
  <c r="L532" i="19"/>
  <c r="K532" i="19"/>
  <c r="J532" i="19"/>
  <c r="M532" i="19" s="1"/>
  <c r="AT531" i="19"/>
  <c r="AD531" i="19"/>
  <c r="AC531" i="19"/>
  <c r="M531" i="19"/>
  <c r="AT530" i="19"/>
  <c r="AD530" i="19"/>
  <c r="AC530" i="19"/>
  <c r="M530" i="19"/>
  <c r="AT529" i="19"/>
  <c r="AC529" i="19"/>
  <c r="AD529" i="19" s="1"/>
  <c r="AD532" i="19" s="1"/>
  <c r="M529" i="19"/>
  <c r="AS525" i="19"/>
  <c r="AP525" i="19"/>
  <c r="V525" i="19"/>
  <c r="G525" i="19"/>
  <c r="F525" i="19"/>
  <c r="AS523" i="19"/>
  <c r="AQ523" i="19"/>
  <c r="AP523" i="19"/>
  <c r="AN523" i="19"/>
  <c r="AM523" i="19"/>
  <c r="AM525" i="19" s="1"/>
  <c r="AI523" i="19"/>
  <c r="AB523" i="19"/>
  <c r="AA523" i="19"/>
  <c r="Z523" i="19"/>
  <c r="Y523" i="19"/>
  <c r="Y525" i="19" s="1"/>
  <c r="W523" i="19"/>
  <c r="W525" i="19" s="1"/>
  <c r="V523" i="19"/>
  <c r="R523" i="19"/>
  <c r="L523" i="19"/>
  <c r="J523" i="19"/>
  <c r="J525" i="19" s="1"/>
  <c r="I523" i="19"/>
  <c r="I525" i="19" s="1"/>
  <c r="G523" i="19"/>
  <c r="F523" i="19"/>
  <c r="C523" i="19"/>
  <c r="AR522" i="19"/>
  <c r="AT522" i="19" s="1"/>
  <c r="AO522" i="19"/>
  <c r="AA522" i="19"/>
  <c r="X522" i="19"/>
  <c r="M522" i="19"/>
  <c r="K522" i="19"/>
  <c r="H522" i="19"/>
  <c r="AR521" i="19"/>
  <c r="AO521" i="19"/>
  <c r="AC521" i="19"/>
  <c r="AA521" i="19"/>
  <c r="X521" i="19"/>
  <c r="K521" i="19"/>
  <c r="M521" i="19" s="1"/>
  <c r="AD521" i="19" s="1"/>
  <c r="H521" i="19"/>
  <c r="AT520" i="19"/>
  <c r="AR520" i="19"/>
  <c r="AO520" i="19"/>
  <c r="AD520" i="19"/>
  <c r="AC520" i="19"/>
  <c r="AA520" i="19"/>
  <c r="X520" i="19"/>
  <c r="M520" i="19"/>
  <c r="K520" i="19"/>
  <c r="H520" i="19"/>
  <c r="AT519" i="19"/>
  <c r="AR519" i="19"/>
  <c r="AO519" i="19"/>
  <c r="AA519" i="19"/>
  <c r="X519" i="19"/>
  <c r="K519" i="19"/>
  <c r="M519" i="19" s="1"/>
  <c r="H519" i="19"/>
  <c r="AR518" i="19"/>
  <c r="AR523" i="19" s="1"/>
  <c r="AR525" i="19" s="1"/>
  <c r="AR561" i="19" s="1"/>
  <c r="AO518" i="19"/>
  <c r="AT518" i="19" s="1"/>
  <c r="AC518" i="19"/>
  <c r="AA518" i="19"/>
  <c r="X518" i="19"/>
  <c r="K518" i="19"/>
  <c r="H518" i="19"/>
  <c r="AS514" i="19"/>
  <c r="AQ514" i="19"/>
  <c r="AQ525" i="19" s="1"/>
  <c r="AP514" i="19"/>
  <c r="AN514" i="19"/>
  <c r="AM514" i="19"/>
  <c r="AI514" i="19"/>
  <c r="AB514" i="19"/>
  <c r="AB525" i="19" s="1"/>
  <c r="Z514" i="19"/>
  <c r="Y514" i="19"/>
  <c r="W514" i="19"/>
  <c r="V514" i="19"/>
  <c r="R514" i="19"/>
  <c r="L514" i="19"/>
  <c r="J514" i="19"/>
  <c r="I514" i="19"/>
  <c r="G514" i="19"/>
  <c r="F514" i="19"/>
  <c r="C514" i="19"/>
  <c r="AR513" i="19"/>
  <c r="AO513" i="19"/>
  <c r="AT513" i="19" s="1"/>
  <c r="AA513" i="19"/>
  <c r="AA514" i="19" s="1"/>
  <c r="X513" i="19"/>
  <c r="M513" i="19"/>
  <c r="K513" i="19"/>
  <c r="H513" i="19"/>
  <c r="AR512" i="19"/>
  <c r="AO512" i="19"/>
  <c r="AC512" i="19"/>
  <c r="AA512" i="19"/>
  <c r="X512" i="19"/>
  <c r="K512" i="19"/>
  <c r="M512" i="19" s="1"/>
  <c r="AD512" i="19" s="1"/>
  <c r="H512" i="19"/>
  <c r="AT511" i="19"/>
  <c r="AR511" i="19"/>
  <c r="AO511" i="19"/>
  <c r="AD511" i="19"/>
  <c r="AC511" i="19"/>
  <c r="AA511" i="19"/>
  <c r="X511" i="19"/>
  <c r="K511" i="19"/>
  <c r="H511" i="19"/>
  <c r="M511" i="19" s="1"/>
  <c r="AT510" i="19"/>
  <c r="AR510" i="19"/>
  <c r="AO510" i="19"/>
  <c r="AA510" i="19"/>
  <c r="X510" i="19"/>
  <c r="K510" i="19"/>
  <c r="H510" i="19"/>
  <c r="M510" i="19" s="1"/>
  <c r="AR509" i="19"/>
  <c r="AO509" i="19"/>
  <c r="AC509" i="19"/>
  <c r="AA509" i="19"/>
  <c r="X509" i="19"/>
  <c r="K509" i="19"/>
  <c r="H509" i="19"/>
  <c r="M509" i="19" s="1"/>
  <c r="AD509" i="19" s="1"/>
  <c r="AT508" i="19"/>
  <c r="AR508" i="19"/>
  <c r="AO508" i="19"/>
  <c r="AA508" i="19"/>
  <c r="AC508" i="19" s="1"/>
  <c r="X508" i="19"/>
  <c r="M508" i="19"/>
  <c r="K508" i="19"/>
  <c r="H508" i="19"/>
  <c r="AT507" i="19"/>
  <c r="AR507" i="19"/>
  <c r="AR514" i="19" s="1"/>
  <c r="AO507" i="19"/>
  <c r="AA507" i="19"/>
  <c r="X507" i="19"/>
  <c r="AC507" i="19" s="1"/>
  <c r="M507" i="19"/>
  <c r="AD507" i="19" s="1"/>
  <c r="K507" i="19"/>
  <c r="K514" i="19" s="1"/>
  <c r="H507" i="19"/>
  <c r="H514" i="19" s="1"/>
  <c r="AT479" i="19"/>
  <c r="AS472" i="19"/>
  <c r="AQ476" i="19" s="1"/>
  <c r="AR472" i="19"/>
  <c r="AR481" i="19" s="1"/>
  <c r="AQ472" i="19"/>
  <c r="AB472" i="19"/>
  <c r="AA472" i="19"/>
  <c r="Z472" i="19"/>
  <c r="L472" i="19"/>
  <c r="K472" i="19"/>
  <c r="J472" i="19"/>
  <c r="AT471" i="19"/>
  <c r="AC471" i="19"/>
  <c r="M471" i="19"/>
  <c r="AD471" i="19" s="1"/>
  <c r="AT470" i="19"/>
  <c r="AD470" i="19"/>
  <c r="AC470" i="19"/>
  <c r="M470" i="19"/>
  <c r="AT469" i="19"/>
  <c r="AC469" i="19"/>
  <c r="M469" i="19"/>
  <c r="AD469" i="19" s="1"/>
  <c r="AT468" i="19"/>
  <c r="AD468" i="19"/>
  <c r="AC468" i="19"/>
  <c r="M468" i="19"/>
  <c r="AT467" i="19"/>
  <c r="AC467" i="19"/>
  <c r="M467" i="19"/>
  <c r="AT466" i="19"/>
  <c r="AC466" i="19"/>
  <c r="AD466" i="19" s="1"/>
  <c r="M466" i="19"/>
  <c r="AT465" i="19"/>
  <c r="AC465" i="19"/>
  <c r="M465" i="19"/>
  <c r="AD465" i="19" s="1"/>
  <c r="AT464" i="19"/>
  <c r="AC464" i="19"/>
  <c r="M464" i="19"/>
  <c r="AD464" i="19" s="1"/>
  <c r="AT463" i="19"/>
  <c r="AC463" i="19"/>
  <c r="M463" i="19"/>
  <c r="AD463" i="19" s="1"/>
  <c r="AT462" i="19"/>
  <c r="AD462" i="19"/>
  <c r="AC462" i="19"/>
  <c r="M462" i="19"/>
  <c r="AT461" i="19"/>
  <c r="AT472" i="19" s="1"/>
  <c r="AC461" i="19"/>
  <c r="M461" i="19"/>
  <c r="AS458" i="19"/>
  <c r="AS481" i="19" s="1"/>
  <c r="AI486" i="19" s="1"/>
  <c r="AR458" i="19"/>
  <c r="AQ458" i="19"/>
  <c r="AB458" i="19"/>
  <c r="AA458" i="19"/>
  <c r="Z458" i="19"/>
  <c r="L458" i="19"/>
  <c r="K458" i="19"/>
  <c r="J458" i="19"/>
  <c r="AT457" i="19"/>
  <c r="AD457" i="19"/>
  <c r="AC457" i="19"/>
  <c r="M457" i="19"/>
  <c r="AT456" i="19"/>
  <c r="AC456" i="19"/>
  <c r="M456" i="19"/>
  <c r="AD456" i="19" s="1"/>
  <c r="AT455" i="19"/>
  <c r="AT458" i="19" s="1"/>
  <c r="AC455" i="19"/>
  <c r="AC458" i="19" s="1"/>
  <c r="M455" i="19"/>
  <c r="AS452" i="19"/>
  <c r="AR452" i="19"/>
  <c r="AQ452" i="19"/>
  <c r="AB452" i="19"/>
  <c r="AA452" i="19"/>
  <c r="Z452" i="19"/>
  <c r="L452" i="19"/>
  <c r="K452" i="19"/>
  <c r="J452" i="19"/>
  <c r="M452" i="19" s="1"/>
  <c r="AT451" i="19"/>
  <c r="AC451" i="19"/>
  <c r="M451" i="19"/>
  <c r="AD451" i="19" s="1"/>
  <c r="AT450" i="19"/>
  <c r="AC450" i="19"/>
  <c r="M450" i="19"/>
  <c r="AT449" i="19"/>
  <c r="AT452" i="19" s="1"/>
  <c r="AC449" i="19"/>
  <c r="AC452" i="19" s="1"/>
  <c r="M449" i="19"/>
  <c r="AD449" i="19" s="1"/>
  <c r="AR445" i="19"/>
  <c r="AM445" i="19"/>
  <c r="W445" i="19"/>
  <c r="I445" i="19"/>
  <c r="F445" i="19"/>
  <c r="AS443" i="19"/>
  <c r="AS445" i="19" s="1"/>
  <c r="AQ443" i="19"/>
  <c r="AP443" i="19"/>
  <c r="AN443" i="19"/>
  <c r="AM443" i="19"/>
  <c r="AI443" i="19"/>
  <c r="AB443" i="19"/>
  <c r="AB445" i="19" s="1"/>
  <c r="AB475" i="19" s="1"/>
  <c r="Z443" i="19"/>
  <c r="Z445" i="19" s="1"/>
  <c r="Y443" i="19"/>
  <c r="Y445" i="19" s="1"/>
  <c r="W443" i="19"/>
  <c r="V443" i="19"/>
  <c r="V445" i="19" s="1"/>
  <c r="R443" i="19"/>
  <c r="L443" i="19"/>
  <c r="J443" i="19"/>
  <c r="J445" i="19" s="1"/>
  <c r="I443" i="19"/>
  <c r="G443" i="19"/>
  <c r="F443" i="19"/>
  <c r="C443" i="19"/>
  <c r="AR442" i="19"/>
  <c r="AO442" i="19"/>
  <c r="AT442" i="19" s="1"/>
  <c r="AA442" i="19"/>
  <c r="X442" i="19"/>
  <c r="AC442" i="19" s="1"/>
  <c r="AD442" i="19" s="1"/>
  <c r="K442" i="19"/>
  <c r="H442" i="19"/>
  <c r="M442" i="19" s="1"/>
  <c r="AT441" i="19"/>
  <c r="AR441" i="19"/>
  <c r="AO441" i="19"/>
  <c r="AA441" i="19"/>
  <c r="X441" i="19"/>
  <c r="AC441" i="19" s="1"/>
  <c r="K441" i="19"/>
  <c r="H441" i="19"/>
  <c r="AR440" i="19"/>
  <c r="AO440" i="19"/>
  <c r="AT440" i="19" s="1"/>
  <c r="AC440" i="19"/>
  <c r="AA440" i="19"/>
  <c r="X440" i="19"/>
  <c r="K440" i="19"/>
  <c r="H440" i="19"/>
  <c r="M440" i="19" s="1"/>
  <c r="AD440" i="19" s="1"/>
  <c r="AT439" i="19"/>
  <c r="AR439" i="19"/>
  <c r="AO439" i="19"/>
  <c r="AA439" i="19"/>
  <c r="AC439" i="19" s="1"/>
  <c r="X439" i="19"/>
  <c r="K439" i="19"/>
  <c r="H439" i="19"/>
  <c r="M439" i="19" s="1"/>
  <c r="AT438" i="19"/>
  <c r="AR438" i="19"/>
  <c r="AR443" i="19" s="1"/>
  <c r="AO438" i="19"/>
  <c r="AA438" i="19"/>
  <c r="AA443" i="19" s="1"/>
  <c r="X438" i="19"/>
  <c r="X443" i="19" s="1"/>
  <c r="M438" i="19"/>
  <c r="K438" i="19"/>
  <c r="K443" i="19" s="1"/>
  <c r="K445" i="19" s="1"/>
  <c r="H438" i="19"/>
  <c r="H443" i="19" s="1"/>
  <c r="AS434" i="19"/>
  <c r="AQ434" i="19"/>
  <c r="AP434" i="19"/>
  <c r="AN434" i="19"/>
  <c r="AM434" i="19"/>
  <c r="AI434" i="19"/>
  <c r="AB434" i="19"/>
  <c r="Z434" i="19"/>
  <c r="Y434" i="19"/>
  <c r="W434" i="19"/>
  <c r="V434" i="19"/>
  <c r="R434" i="19"/>
  <c r="L434" i="19"/>
  <c r="J434" i="19"/>
  <c r="I434" i="19"/>
  <c r="G434" i="19"/>
  <c r="F434" i="19"/>
  <c r="C434" i="19"/>
  <c r="AR433" i="19"/>
  <c r="AO433" i="19"/>
  <c r="AT433" i="19" s="1"/>
  <c r="AA433" i="19"/>
  <c r="X433" i="19"/>
  <c r="AC433" i="19" s="1"/>
  <c r="K433" i="19"/>
  <c r="M433" i="19" s="1"/>
  <c r="AD433" i="19" s="1"/>
  <c r="H433" i="19"/>
  <c r="AT432" i="19"/>
  <c r="AR432" i="19"/>
  <c r="AO432" i="19"/>
  <c r="AA432" i="19"/>
  <c r="X432" i="19"/>
  <c r="AC432" i="19" s="1"/>
  <c r="K432" i="19"/>
  <c r="H432" i="19"/>
  <c r="M432" i="19" s="1"/>
  <c r="AD432" i="19" s="1"/>
  <c r="AR431" i="19"/>
  <c r="AO431" i="19"/>
  <c r="AT431" i="19" s="1"/>
  <c r="AC431" i="19"/>
  <c r="AA431" i="19"/>
  <c r="X431" i="19"/>
  <c r="K431" i="19"/>
  <c r="H431" i="19"/>
  <c r="M431" i="19" s="1"/>
  <c r="AD431" i="19" s="1"/>
  <c r="AT430" i="19"/>
  <c r="AR430" i="19"/>
  <c r="AO430" i="19"/>
  <c r="AA430" i="19"/>
  <c r="AC430" i="19" s="1"/>
  <c r="X430" i="19"/>
  <c r="K430" i="19"/>
  <c r="H430" i="19"/>
  <c r="M430" i="19" s="1"/>
  <c r="AT429" i="19"/>
  <c r="AR429" i="19"/>
  <c r="AO429" i="19"/>
  <c r="AA429" i="19"/>
  <c r="AC429" i="19" s="1"/>
  <c r="X429" i="19"/>
  <c r="M429" i="19"/>
  <c r="AD429" i="19" s="1"/>
  <c r="K429" i="19"/>
  <c r="H429" i="19"/>
  <c r="AR428" i="19"/>
  <c r="AT428" i="19" s="1"/>
  <c r="AO428" i="19"/>
  <c r="AA428" i="19"/>
  <c r="X428" i="19"/>
  <c r="K428" i="19"/>
  <c r="H428" i="19"/>
  <c r="M428" i="19" s="1"/>
  <c r="AR427" i="19"/>
  <c r="AR434" i="19" s="1"/>
  <c r="AO427" i="19"/>
  <c r="AO434" i="19" s="1"/>
  <c r="AA427" i="19"/>
  <c r="X427" i="19"/>
  <c r="M427" i="19"/>
  <c r="K427" i="19"/>
  <c r="K434" i="19" s="1"/>
  <c r="H427" i="19"/>
  <c r="L401" i="19"/>
  <c r="AT399" i="19"/>
  <c r="AS392" i="19"/>
  <c r="AR392" i="19"/>
  <c r="AQ392" i="19"/>
  <c r="AB392" i="19"/>
  <c r="AA392" i="19"/>
  <c r="Z392" i="19"/>
  <c r="M392" i="19"/>
  <c r="L392" i="19"/>
  <c r="K392" i="19"/>
  <c r="J392" i="19"/>
  <c r="AT391" i="19"/>
  <c r="AD391" i="19"/>
  <c r="AC391" i="19"/>
  <c r="M391" i="19"/>
  <c r="AT390" i="19"/>
  <c r="AC390" i="19"/>
  <c r="M390" i="19"/>
  <c r="AD390" i="19" s="1"/>
  <c r="AT389" i="19"/>
  <c r="AC389" i="19"/>
  <c r="M389" i="19"/>
  <c r="AD389" i="19" s="1"/>
  <c r="AT388" i="19"/>
  <c r="AC388" i="19"/>
  <c r="M388" i="19"/>
  <c r="AD388" i="19" s="1"/>
  <c r="AT387" i="19"/>
  <c r="AC387" i="19"/>
  <c r="AD387" i="19" s="1"/>
  <c r="M387" i="19"/>
  <c r="AT386" i="19"/>
  <c r="AC386" i="19"/>
  <c r="M386" i="19"/>
  <c r="AD386" i="19" s="1"/>
  <c r="AT385" i="19"/>
  <c r="AC385" i="19"/>
  <c r="M385" i="19"/>
  <c r="AD385" i="19" s="1"/>
  <c r="AT384" i="19"/>
  <c r="AD384" i="19"/>
  <c r="AC384" i="19"/>
  <c r="M384" i="19"/>
  <c r="AT383" i="19"/>
  <c r="AD383" i="19"/>
  <c r="AC383" i="19"/>
  <c r="M383" i="19"/>
  <c r="AT382" i="19"/>
  <c r="AC382" i="19"/>
  <c r="M382" i="19"/>
  <c r="AD382" i="19" s="1"/>
  <c r="AT381" i="19"/>
  <c r="AT392" i="19" s="1"/>
  <c r="AC381" i="19"/>
  <c r="AC392" i="19" s="1"/>
  <c r="M381" i="19"/>
  <c r="AD381" i="19" s="1"/>
  <c r="AS378" i="19"/>
  <c r="AR378" i="19"/>
  <c r="AQ378" i="19"/>
  <c r="AC378" i="19"/>
  <c r="AB378" i="19"/>
  <c r="AA378" i="19"/>
  <c r="Z378" i="19"/>
  <c r="L378" i="19"/>
  <c r="K378" i="19"/>
  <c r="J378" i="19"/>
  <c r="M378" i="19" s="1"/>
  <c r="AT377" i="19"/>
  <c r="AC377" i="19"/>
  <c r="M377" i="19"/>
  <c r="AD377" i="19" s="1"/>
  <c r="AT376" i="19"/>
  <c r="AC376" i="19"/>
  <c r="AD376" i="19" s="1"/>
  <c r="M376" i="19"/>
  <c r="AT375" i="19"/>
  <c r="AT378" i="19" s="1"/>
  <c r="AC375" i="19"/>
  <c r="M375" i="19"/>
  <c r="AD375" i="19" s="1"/>
  <c r="AT372" i="19"/>
  <c r="AS372" i="19"/>
  <c r="AR372" i="19"/>
  <c r="AQ372" i="19"/>
  <c r="AB372" i="19"/>
  <c r="AA372" i="19"/>
  <c r="Z372" i="19"/>
  <c r="L372" i="19"/>
  <c r="K372" i="19"/>
  <c r="J372" i="19"/>
  <c r="M372" i="19" s="1"/>
  <c r="AT371" i="19"/>
  <c r="AC371" i="19"/>
  <c r="M371" i="19"/>
  <c r="AD371" i="19" s="1"/>
  <c r="AT370" i="19"/>
  <c r="AD370" i="19"/>
  <c r="AC370" i="19"/>
  <c r="M370" i="19"/>
  <c r="AT369" i="19"/>
  <c r="AC369" i="19"/>
  <c r="AC372" i="19" s="1"/>
  <c r="M369" i="19"/>
  <c r="AQ365" i="19"/>
  <c r="AP365" i="19"/>
  <c r="AB365" i="19"/>
  <c r="L365" i="19"/>
  <c r="AS363" i="19"/>
  <c r="AS365" i="19" s="1"/>
  <c r="AQ363" i="19"/>
  <c r="AP363" i="19"/>
  <c r="AN363" i="19"/>
  <c r="AN365" i="19" s="1"/>
  <c r="AM363" i="19"/>
  <c r="AI363" i="19"/>
  <c r="AB363" i="19"/>
  <c r="Z363" i="19"/>
  <c r="Z365" i="19" s="1"/>
  <c r="Y363" i="19"/>
  <c r="X363" i="19"/>
  <c r="W363" i="19"/>
  <c r="V363" i="19"/>
  <c r="R363" i="19"/>
  <c r="L363" i="19"/>
  <c r="K363" i="19"/>
  <c r="J363" i="19"/>
  <c r="J365" i="19" s="1"/>
  <c r="I363" i="19"/>
  <c r="I365" i="19" s="1"/>
  <c r="G363" i="19"/>
  <c r="G365" i="19" s="1"/>
  <c r="F363" i="19"/>
  <c r="F365" i="19" s="1"/>
  <c r="C363" i="19"/>
  <c r="AR362" i="19"/>
  <c r="AT362" i="19" s="1"/>
  <c r="AO362" i="19"/>
  <c r="AC362" i="19"/>
  <c r="AA362" i="19"/>
  <c r="X362" i="19"/>
  <c r="M362" i="19"/>
  <c r="AD362" i="19" s="1"/>
  <c r="K362" i="19"/>
  <c r="H362" i="19"/>
  <c r="AT361" i="19"/>
  <c r="AR361" i="19"/>
  <c r="AO361" i="19"/>
  <c r="AA361" i="19"/>
  <c r="X361" i="19"/>
  <c r="AC361" i="19" s="1"/>
  <c r="K361" i="19"/>
  <c r="H361" i="19"/>
  <c r="M361" i="19" s="1"/>
  <c r="AD361" i="19" s="1"/>
  <c r="AR360" i="19"/>
  <c r="AO360" i="19"/>
  <c r="AT360" i="19" s="1"/>
  <c r="AA360" i="19"/>
  <c r="X360" i="19"/>
  <c r="AC360" i="19" s="1"/>
  <c r="K360" i="19"/>
  <c r="H360" i="19"/>
  <c r="M360" i="19" s="1"/>
  <c r="AD360" i="19" s="1"/>
  <c r="AR359" i="19"/>
  <c r="AO359" i="19"/>
  <c r="AT359" i="19" s="1"/>
  <c r="AA359" i="19"/>
  <c r="X359" i="19"/>
  <c r="AC359" i="19" s="1"/>
  <c r="K359" i="19"/>
  <c r="M359" i="19" s="1"/>
  <c r="AD359" i="19" s="1"/>
  <c r="H359" i="19"/>
  <c r="AR358" i="19"/>
  <c r="AO358" i="19"/>
  <c r="AD358" i="19"/>
  <c r="AD363" i="19" s="1"/>
  <c r="AC358" i="19"/>
  <c r="AA358" i="19"/>
  <c r="AA363" i="19" s="1"/>
  <c r="AA365" i="19" s="1"/>
  <c r="X358" i="19"/>
  <c r="M358" i="19"/>
  <c r="K358" i="19"/>
  <c r="H358" i="19"/>
  <c r="AS354" i="19"/>
  <c r="AQ354" i="19"/>
  <c r="AP354" i="19"/>
  <c r="AN354" i="19"/>
  <c r="AM354" i="19"/>
  <c r="AI354" i="19"/>
  <c r="AB354" i="19"/>
  <c r="Z354" i="19"/>
  <c r="Y354" i="19"/>
  <c r="W354" i="19"/>
  <c r="W365" i="19" s="1"/>
  <c r="V354" i="19"/>
  <c r="V365" i="19" s="1"/>
  <c r="R354" i="19"/>
  <c r="L354" i="19"/>
  <c r="K354" i="19"/>
  <c r="J354" i="19"/>
  <c r="I354" i="19"/>
  <c r="G354" i="19"/>
  <c r="F354" i="19"/>
  <c r="C354" i="19"/>
  <c r="AR353" i="19"/>
  <c r="AT353" i="19" s="1"/>
  <c r="AO353" i="19"/>
  <c r="AC353" i="19"/>
  <c r="AA353" i="19"/>
  <c r="X353" i="19"/>
  <c r="M353" i="19"/>
  <c r="AD353" i="19" s="1"/>
  <c r="K353" i="19"/>
  <c r="H353" i="19"/>
  <c r="AT352" i="19"/>
  <c r="AR352" i="19"/>
  <c r="AO352" i="19"/>
  <c r="AA352" i="19"/>
  <c r="X352" i="19"/>
  <c r="AC352" i="19" s="1"/>
  <c r="K352" i="19"/>
  <c r="H352" i="19"/>
  <c r="M352" i="19" s="1"/>
  <c r="AD352" i="19" s="1"/>
  <c r="AR351" i="19"/>
  <c r="AO351" i="19"/>
  <c r="AT351" i="19" s="1"/>
  <c r="AA351" i="19"/>
  <c r="X351" i="19"/>
  <c r="AC351" i="19" s="1"/>
  <c r="K351" i="19"/>
  <c r="H351" i="19"/>
  <c r="M351" i="19" s="1"/>
  <c r="AD351" i="19" s="1"/>
  <c r="AR350" i="19"/>
  <c r="AO350" i="19"/>
  <c r="AA350" i="19"/>
  <c r="X350" i="19"/>
  <c r="AC350" i="19" s="1"/>
  <c r="K350" i="19"/>
  <c r="M350" i="19" s="1"/>
  <c r="AD350" i="19" s="1"/>
  <c r="H350" i="19"/>
  <c r="AR349" i="19"/>
  <c r="AO349" i="19"/>
  <c r="AT349" i="19" s="1"/>
  <c r="AC349" i="19"/>
  <c r="AD349" i="19" s="1"/>
  <c r="AA349" i="19"/>
  <c r="X349" i="19"/>
  <c r="M349" i="19"/>
  <c r="K349" i="19"/>
  <c r="H349" i="19"/>
  <c r="AT348" i="19"/>
  <c r="AR348" i="19"/>
  <c r="AO348" i="19"/>
  <c r="AA348" i="19"/>
  <c r="X348" i="19"/>
  <c r="AC348" i="19" s="1"/>
  <c r="K348" i="19"/>
  <c r="H348" i="19"/>
  <c r="M348" i="19" s="1"/>
  <c r="AD348" i="19" s="1"/>
  <c r="AR347" i="19"/>
  <c r="AO347" i="19"/>
  <c r="AA347" i="19"/>
  <c r="AA354" i="19" s="1"/>
  <c r="X347" i="19"/>
  <c r="AC347" i="19" s="1"/>
  <c r="K347" i="19"/>
  <c r="H347" i="19"/>
  <c r="AT319" i="19"/>
  <c r="AS312" i="19"/>
  <c r="AR312" i="19"/>
  <c r="AQ312" i="19"/>
  <c r="AB312" i="19"/>
  <c r="AA312" i="19"/>
  <c r="Z312" i="19"/>
  <c r="L312" i="19"/>
  <c r="K312" i="19"/>
  <c r="J312" i="19"/>
  <c r="M312" i="19" s="1"/>
  <c r="AT311" i="19"/>
  <c r="AC311" i="19"/>
  <c r="M311" i="19"/>
  <c r="AD311" i="19" s="1"/>
  <c r="AT310" i="19"/>
  <c r="AD310" i="19"/>
  <c r="AC310" i="19"/>
  <c r="M310" i="19"/>
  <c r="AT309" i="19"/>
  <c r="AC309" i="19"/>
  <c r="AD309" i="19" s="1"/>
  <c r="M309" i="19"/>
  <c r="AT308" i="19"/>
  <c r="AC308" i="19"/>
  <c r="M308" i="19"/>
  <c r="AD308" i="19" s="1"/>
  <c r="AT307" i="19"/>
  <c r="AC307" i="19"/>
  <c r="M307" i="19"/>
  <c r="AD307" i="19" s="1"/>
  <c r="AT306" i="19"/>
  <c r="AC306" i="19"/>
  <c r="M306" i="19"/>
  <c r="AD306" i="19" s="1"/>
  <c r="AT305" i="19"/>
  <c r="AC305" i="19"/>
  <c r="AD305" i="19" s="1"/>
  <c r="M305" i="19"/>
  <c r="AT304" i="19"/>
  <c r="AC304" i="19"/>
  <c r="M304" i="19"/>
  <c r="AD304" i="19" s="1"/>
  <c r="AT303" i="19"/>
  <c r="AC303" i="19"/>
  <c r="M303" i="19"/>
  <c r="AD303" i="19" s="1"/>
  <c r="AT302" i="19"/>
  <c r="AC302" i="19"/>
  <c r="M302" i="19"/>
  <c r="AD302" i="19" s="1"/>
  <c r="AT301" i="19"/>
  <c r="AT312" i="19" s="1"/>
  <c r="AC301" i="19"/>
  <c r="M301" i="19"/>
  <c r="AS298" i="19"/>
  <c r="AR298" i="19"/>
  <c r="AQ298" i="19"/>
  <c r="AB298" i="19"/>
  <c r="AA298" i="19"/>
  <c r="Z298" i="19"/>
  <c r="L298" i="19"/>
  <c r="K298" i="19"/>
  <c r="J298" i="19"/>
  <c r="M298" i="19" s="1"/>
  <c r="AT297" i="19"/>
  <c r="AC297" i="19"/>
  <c r="M297" i="19"/>
  <c r="AD297" i="19" s="1"/>
  <c r="AT296" i="19"/>
  <c r="AC296" i="19"/>
  <c r="M296" i="19"/>
  <c r="AD296" i="19" s="1"/>
  <c r="AT295" i="19"/>
  <c r="AT298" i="19" s="1"/>
  <c r="AC295" i="19"/>
  <c r="M295" i="19"/>
  <c r="AD295" i="19" s="1"/>
  <c r="AS292" i="19"/>
  <c r="AR292" i="19"/>
  <c r="AQ292" i="19"/>
  <c r="AB292" i="19"/>
  <c r="AA292" i="19"/>
  <c r="Z292" i="19"/>
  <c r="L292" i="19"/>
  <c r="K292" i="19"/>
  <c r="J292" i="19"/>
  <c r="M292" i="19" s="1"/>
  <c r="AT291" i="19"/>
  <c r="AT292" i="19" s="1"/>
  <c r="AD291" i="19"/>
  <c r="AC291" i="19"/>
  <c r="M291" i="19"/>
  <c r="AT290" i="19"/>
  <c r="AC290" i="19"/>
  <c r="AD290" i="19" s="1"/>
  <c r="M290" i="19"/>
  <c r="AT289" i="19"/>
  <c r="AD289" i="19"/>
  <c r="AD292" i="19" s="1"/>
  <c r="AC289" i="19"/>
  <c r="M289" i="19"/>
  <c r="AQ285" i="19"/>
  <c r="AB285" i="19"/>
  <c r="Z285" i="19"/>
  <c r="AS283" i="19"/>
  <c r="AQ283" i="19"/>
  <c r="AP283" i="19"/>
  <c r="AN283" i="19"/>
  <c r="AN285" i="19" s="1"/>
  <c r="AM283" i="19"/>
  <c r="AM285" i="19" s="1"/>
  <c r="AI283" i="19"/>
  <c r="AB283" i="19"/>
  <c r="Z283" i="19"/>
  <c r="Y283" i="19"/>
  <c r="W283" i="19"/>
  <c r="V283" i="19"/>
  <c r="R283" i="19"/>
  <c r="L283" i="19"/>
  <c r="L285" i="19" s="1"/>
  <c r="K283" i="19"/>
  <c r="J283" i="19"/>
  <c r="J285" i="19" s="1"/>
  <c r="I283" i="19"/>
  <c r="G283" i="19"/>
  <c r="F283" i="19"/>
  <c r="C283" i="19"/>
  <c r="AR282" i="19"/>
  <c r="AO282" i="19"/>
  <c r="AT282" i="19" s="1"/>
  <c r="AA282" i="19"/>
  <c r="X282" i="19"/>
  <c r="AC282" i="19" s="1"/>
  <c r="K282" i="19"/>
  <c r="M282" i="19" s="1"/>
  <c r="AD282" i="19" s="1"/>
  <c r="H282" i="19"/>
  <c r="AR281" i="19"/>
  <c r="AO281" i="19"/>
  <c r="AT281" i="19" s="1"/>
  <c r="AC281" i="19"/>
  <c r="AA281" i="19"/>
  <c r="X281" i="19"/>
  <c r="K281" i="19"/>
  <c r="H281" i="19"/>
  <c r="M281" i="19" s="1"/>
  <c r="AD281" i="19" s="1"/>
  <c r="AT280" i="19"/>
  <c r="AR280" i="19"/>
  <c r="AO280" i="19"/>
  <c r="AA280" i="19"/>
  <c r="AC280" i="19" s="1"/>
  <c r="X280" i="19"/>
  <c r="K280" i="19"/>
  <c r="H280" i="19"/>
  <c r="M280" i="19" s="1"/>
  <c r="AD280" i="19" s="1"/>
  <c r="AR279" i="19"/>
  <c r="AT279" i="19" s="1"/>
  <c r="AO279" i="19"/>
  <c r="AA279" i="19"/>
  <c r="X279" i="19"/>
  <c r="AC279" i="19" s="1"/>
  <c r="M279" i="19"/>
  <c r="AD279" i="19" s="1"/>
  <c r="K279" i="19"/>
  <c r="H279" i="19"/>
  <c r="AR278" i="19"/>
  <c r="AR283" i="19" s="1"/>
  <c r="AO278" i="19"/>
  <c r="AT278" i="19" s="1"/>
  <c r="AA278" i="19"/>
  <c r="X278" i="19"/>
  <c r="K278" i="19"/>
  <c r="H278" i="19"/>
  <c r="H283" i="19" s="1"/>
  <c r="AS274" i="19"/>
  <c r="AQ274" i="19"/>
  <c r="AP274" i="19"/>
  <c r="AP285" i="19" s="1"/>
  <c r="AN274" i="19"/>
  <c r="AM274" i="19"/>
  <c r="AI274" i="19"/>
  <c r="AB274" i="19"/>
  <c r="Z274" i="19"/>
  <c r="Y274" i="19"/>
  <c r="W274" i="19"/>
  <c r="V274" i="19"/>
  <c r="V285" i="19" s="1"/>
  <c r="R274" i="19"/>
  <c r="L274" i="19"/>
  <c r="J274" i="19"/>
  <c r="I274" i="19"/>
  <c r="G274" i="19"/>
  <c r="G285" i="19" s="1"/>
  <c r="F274" i="19"/>
  <c r="F285" i="19" s="1"/>
  <c r="C274" i="19"/>
  <c r="AR273" i="19"/>
  <c r="AO273" i="19"/>
  <c r="AT273" i="19" s="1"/>
  <c r="AA273" i="19"/>
  <c r="X273" i="19"/>
  <c r="AC273" i="19" s="1"/>
  <c r="K273" i="19"/>
  <c r="H273" i="19"/>
  <c r="AR272" i="19"/>
  <c r="AO272" i="19"/>
  <c r="AT272" i="19" s="1"/>
  <c r="AC272" i="19"/>
  <c r="AA272" i="19"/>
  <c r="X272" i="19"/>
  <c r="K272" i="19"/>
  <c r="H272" i="19"/>
  <c r="M272" i="19" s="1"/>
  <c r="AD272" i="19" s="1"/>
  <c r="AT271" i="19"/>
  <c r="AR271" i="19"/>
  <c r="AO271" i="19"/>
  <c r="AA271" i="19"/>
  <c r="AC271" i="19" s="1"/>
  <c r="X271" i="19"/>
  <c r="K271" i="19"/>
  <c r="H271" i="19"/>
  <c r="M271" i="19" s="1"/>
  <c r="AD271" i="19" s="1"/>
  <c r="AR270" i="19"/>
  <c r="AT270" i="19" s="1"/>
  <c r="AO270" i="19"/>
  <c r="AA270" i="19"/>
  <c r="X270" i="19"/>
  <c r="AC270" i="19" s="1"/>
  <c r="K270" i="19"/>
  <c r="H270" i="19"/>
  <c r="M270" i="19" s="1"/>
  <c r="AD270" i="19" s="1"/>
  <c r="AR269" i="19"/>
  <c r="AO269" i="19"/>
  <c r="AT269" i="19" s="1"/>
  <c r="AA269" i="19"/>
  <c r="AC269" i="19" s="1"/>
  <c r="X269" i="19"/>
  <c r="K269" i="19"/>
  <c r="H269" i="19"/>
  <c r="M269" i="19" s="1"/>
  <c r="AD269" i="19" s="1"/>
  <c r="AR268" i="19"/>
  <c r="AT268" i="19" s="1"/>
  <c r="AO268" i="19"/>
  <c r="AA268" i="19"/>
  <c r="X268" i="19"/>
  <c r="AC268" i="19" s="1"/>
  <c r="M268" i="19"/>
  <c r="K268" i="19"/>
  <c r="H268" i="19"/>
  <c r="AR267" i="19"/>
  <c r="AR274" i="19" s="1"/>
  <c r="AO267" i="19"/>
  <c r="AA267" i="19"/>
  <c r="AA274" i="19" s="1"/>
  <c r="X267" i="19"/>
  <c r="AC267" i="19" s="1"/>
  <c r="AC274" i="19" s="1"/>
  <c r="K267" i="19"/>
  <c r="M267" i="19" s="1"/>
  <c r="H267" i="19"/>
  <c r="L241" i="19"/>
  <c r="D246" i="19" s="1"/>
  <c r="AT239" i="19"/>
  <c r="AS232" i="19"/>
  <c r="AS241" i="19" s="1"/>
  <c r="AI246" i="19" s="1"/>
  <c r="AR232" i="19"/>
  <c r="AQ232" i="19"/>
  <c r="AB232" i="19"/>
  <c r="AA232" i="19"/>
  <c r="Z232" i="19"/>
  <c r="L232" i="19"/>
  <c r="L235" i="19" s="1"/>
  <c r="K232" i="19"/>
  <c r="J232" i="19"/>
  <c r="M232" i="19" s="1"/>
  <c r="AT231" i="19"/>
  <c r="AD231" i="19"/>
  <c r="AC231" i="19"/>
  <c r="M231" i="19"/>
  <c r="AT230" i="19"/>
  <c r="AC230" i="19"/>
  <c r="AD230" i="19" s="1"/>
  <c r="M230" i="19"/>
  <c r="AT229" i="19"/>
  <c r="AD229" i="19"/>
  <c r="AC229" i="19"/>
  <c r="M229" i="19"/>
  <c r="AT228" i="19"/>
  <c r="AC228" i="19"/>
  <c r="M228" i="19"/>
  <c r="AD228" i="19" s="1"/>
  <c r="AT227" i="19"/>
  <c r="AC227" i="19"/>
  <c r="M227" i="19"/>
  <c r="AD227" i="19" s="1"/>
  <c r="AT226" i="19"/>
  <c r="AC226" i="19"/>
  <c r="M226" i="19"/>
  <c r="AD226" i="19" s="1"/>
  <c r="AT225" i="19"/>
  <c r="AC225" i="19"/>
  <c r="M225" i="19"/>
  <c r="AD225" i="19" s="1"/>
  <c r="AT224" i="19"/>
  <c r="AC224" i="19"/>
  <c r="M224" i="19"/>
  <c r="AD224" i="19" s="1"/>
  <c r="AT223" i="19"/>
  <c r="AD223" i="19"/>
  <c r="AC223" i="19"/>
  <c r="M223" i="19"/>
  <c r="AT222" i="19"/>
  <c r="AC222" i="19"/>
  <c r="AD222" i="19" s="1"/>
  <c r="M222" i="19"/>
  <c r="AT221" i="19"/>
  <c r="AD221" i="19"/>
  <c r="AC221" i="19"/>
  <c r="M221" i="19"/>
  <c r="AS218" i="19"/>
  <c r="AR218" i="19"/>
  <c r="AQ218" i="19"/>
  <c r="AD218" i="19"/>
  <c r="AB218" i="19"/>
  <c r="AA218" i="19"/>
  <c r="Z218" i="19"/>
  <c r="L218" i="19"/>
  <c r="K218" i="19"/>
  <c r="M218" i="19" s="1"/>
  <c r="J218" i="19"/>
  <c r="AT217" i="19"/>
  <c r="AT218" i="19" s="1"/>
  <c r="AC217" i="19"/>
  <c r="M217" i="19"/>
  <c r="AD217" i="19" s="1"/>
  <c r="AT216" i="19"/>
  <c r="AC216" i="19"/>
  <c r="M216" i="19"/>
  <c r="AD216" i="19" s="1"/>
  <c r="AT215" i="19"/>
  <c r="AC215" i="19"/>
  <c r="AC218" i="19" s="1"/>
  <c r="M215" i="19"/>
  <c r="AD215" i="19" s="1"/>
  <c r="AS212" i="19"/>
  <c r="AR212" i="19"/>
  <c r="AQ212" i="19"/>
  <c r="AC212" i="19"/>
  <c r="AB212" i="19"/>
  <c r="AA212" i="19"/>
  <c r="Z212" i="19"/>
  <c r="L212" i="19"/>
  <c r="K212" i="19"/>
  <c r="J212" i="19"/>
  <c r="M212" i="19" s="1"/>
  <c r="AT211" i="19"/>
  <c r="AC211" i="19"/>
  <c r="M211" i="19"/>
  <c r="AD211" i="19" s="1"/>
  <c r="AT210" i="19"/>
  <c r="AC210" i="19"/>
  <c r="M210" i="19"/>
  <c r="AD210" i="19" s="1"/>
  <c r="AT209" i="19"/>
  <c r="AT212" i="19" s="1"/>
  <c r="AD209" i="19"/>
  <c r="AC209" i="19"/>
  <c r="M209" i="19"/>
  <c r="AS205" i="19"/>
  <c r="AQ205" i="19"/>
  <c r="AB205" i="19"/>
  <c r="V205" i="19"/>
  <c r="G205" i="19"/>
  <c r="AS203" i="19"/>
  <c r="AQ203" i="19"/>
  <c r="AP203" i="19"/>
  <c r="AP205" i="19" s="1"/>
  <c r="AN203" i="19"/>
  <c r="AN205" i="19" s="1"/>
  <c r="AM203" i="19"/>
  <c r="AM205" i="19" s="1"/>
  <c r="AI203" i="19"/>
  <c r="AB203" i="19"/>
  <c r="Z203" i="19"/>
  <c r="Z205" i="19" s="1"/>
  <c r="Y203" i="19"/>
  <c r="Y205" i="19" s="1"/>
  <c r="W203" i="19"/>
  <c r="V203" i="19"/>
  <c r="R203" i="19"/>
  <c r="M203" i="19"/>
  <c r="L203" i="19"/>
  <c r="L205" i="19" s="1"/>
  <c r="J203" i="19"/>
  <c r="I203" i="19"/>
  <c r="I205" i="19" s="1"/>
  <c r="G203" i="19"/>
  <c r="F203" i="19"/>
  <c r="F205" i="19" s="1"/>
  <c r="C203" i="19"/>
  <c r="AT202" i="19"/>
  <c r="AR202" i="19"/>
  <c r="AO202" i="19"/>
  <c r="AA202" i="19"/>
  <c r="AC202" i="19" s="1"/>
  <c r="X202" i="19"/>
  <c r="K202" i="19"/>
  <c r="H202" i="19"/>
  <c r="M202" i="19" s="1"/>
  <c r="AD202" i="19" s="1"/>
  <c r="AR201" i="19"/>
  <c r="AT201" i="19" s="1"/>
  <c r="AO201" i="19"/>
  <c r="AA201" i="19"/>
  <c r="X201" i="19"/>
  <c r="AC201" i="19" s="1"/>
  <c r="K201" i="19"/>
  <c r="H201" i="19"/>
  <c r="M201" i="19" s="1"/>
  <c r="AD201" i="19" s="1"/>
  <c r="AR200" i="19"/>
  <c r="AO200" i="19"/>
  <c r="AT200" i="19" s="1"/>
  <c r="AA200" i="19"/>
  <c r="AC200" i="19" s="1"/>
  <c r="X200" i="19"/>
  <c r="K200" i="19"/>
  <c r="H200" i="19"/>
  <c r="M200" i="19" s="1"/>
  <c r="AD200" i="19" s="1"/>
  <c r="AR199" i="19"/>
  <c r="AT199" i="19" s="1"/>
  <c r="AO199" i="19"/>
  <c r="AA199" i="19"/>
  <c r="X199" i="19"/>
  <c r="AC199" i="19" s="1"/>
  <c r="M199" i="19"/>
  <c r="K199" i="19"/>
  <c r="H199" i="19"/>
  <c r="AR198" i="19"/>
  <c r="AO198" i="19"/>
  <c r="AA198" i="19"/>
  <c r="X198" i="19"/>
  <c r="X203" i="19" s="1"/>
  <c r="K198" i="19"/>
  <c r="M198" i="19" s="1"/>
  <c r="H198" i="19"/>
  <c r="AS194" i="19"/>
  <c r="AQ194" i="19"/>
  <c r="AP194" i="19"/>
  <c r="AN194" i="19"/>
  <c r="AM194" i="19"/>
  <c r="AI194" i="19"/>
  <c r="AB194" i="19"/>
  <c r="Z194" i="19"/>
  <c r="Y194" i="19"/>
  <c r="W194" i="19"/>
  <c r="W205" i="19" s="1"/>
  <c r="V194" i="19"/>
  <c r="R194" i="19"/>
  <c r="L194" i="19"/>
  <c r="K194" i="19"/>
  <c r="J194" i="19"/>
  <c r="J205" i="19" s="1"/>
  <c r="I194" i="19"/>
  <c r="G194" i="19"/>
  <c r="F194" i="19"/>
  <c r="C194" i="19"/>
  <c r="AT193" i="19"/>
  <c r="AR193" i="19"/>
  <c r="AO193" i="19"/>
  <c r="AA193" i="19"/>
  <c r="AC193" i="19" s="1"/>
  <c r="X193" i="19"/>
  <c r="K193" i="19"/>
  <c r="H193" i="19"/>
  <c r="M193" i="19" s="1"/>
  <c r="AR192" i="19"/>
  <c r="AT192" i="19" s="1"/>
  <c r="AO192" i="19"/>
  <c r="AA192" i="19"/>
  <c r="AC192" i="19" s="1"/>
  <c r="X192" i="19"/>
  <c r="K192" i="19"/>
  <c r="H192" i="19"/>
  <c r="M192" i="19" s="1"/>
  <c r="AR191" i="19"/>
  <c r="AT191" i="19" s="1"/>
  <c r="AO191" i="19"/>
  <c r="AA191" i="19"/>
  <c r="AC191" i="19" s="1"/>
  <c r="AD191" i="19" s="1"/>
  <c r="X191" i="19"/>
  <c r="K191" i="19"/>
  <c r="H191" i="19"/>
  <c r="M191" i="19" s="1"/>
  <c r="AR190" i="19"/>
  <c r="AT190" i="19" s="1"/>
  <c r="AO190" i="19"/>
  <c r="AA190" i="19"/>
  <c r="X190" i="19"/>
  <c r="K190" i="19"/>
  <c r="H190" i="19"/>
  <c r="M190" i="19" s="1"/>
  <c r="AR189" i="19"/>
  <c r="AO189" i="19"/>
  <c r="AA189" i="19"/>
  <c r="X189" i="19"/>
  <c r="K189" i="19"/>
  <c r="H189" i="19"/>
  <c r="M189" i="19" s="1"/>
  <c r="AR188" i="19"/>
  <c r="AO188" i="19"/>
  <c r="AT188" i="19" s="1"/>
  <c r="AA188" i="19"/>
  <c r="X188" i="19"/>
  <c r="AC188" i="19" s="1"/>
  <c r="K188" i="19"/>
  <c r="H188" i="19"/>
  <c r="AR187" i="19"/>
  <c r="AO187" i="19"/>
  <c r="AO194" i="19" s="1"/>
  <c r="AA187" i="19"/>
  <c r="AA194" i="19" s="1"/>
  <c r="X187" i="19"/>
  <c r="M187" i="19"/>
  <c r="K187" i="19"/>
  <c r="H187" i="19"/>
  <c r="AT159" i="19"/>
  <c r="AS152" i="19"/>
  <c r="AR152" i="19"/>
  <c r="AQ152" i="19"/>
  <c r="AB152" i="19"/>
  <c r="AA152" i="19"/>
  <c r="Z152" i="19"/>
  <c r="M152" i="19"/>
  <c r="L152" i="19"/>
  <c r="K152" i="19"/>
  <c r="J152" i="19"/>
  <c r="AT151" i="19"/>
  <c r="AC151" i="19"/>
  <c r="AD151" i="19" s="1"/>
  <c r="M151" i="19"/>
  <c r="AT150" i="19"/>
  <c r="AC150" i="19"/>
  <c r="M150" i="19"/>
  <c r="AD150" i="19" s="1"/>
  <c r="AT149" i="19"/>
  <c r="AC149" i="19"/>
  <c r="M149" i="19"/>
  <c r="AD149" i="19" s="1"/>
  <c r="AT148" i="19"/>
  <c r="AC148" i="19"/>
  <c r="M148" i="19"/>
  <c r="AD148" i="19" s="1"/>
  <c r="AT147" i="19"/>
  <c r="AC147" i="19"/>
  <c r="M147" i="19"/>
  <c r="AD147" i="19" s="1"/>
  <c r="AT146" i="19"/>
  <c r="AC146" i="19"/>
  <c r="M146" i="19"/>
  <c r="AD146" i="19" s="1"/>
  <c r="AT145" i="19"/>
  <c r="AD145" i="19"/>
  <c r="AC145" i="19"/>
  <c r="M145" i="19"/>
  <c r="AT144" i="19"/>
  <c r="AC144" i="19"/>
  <c r="AD144" i="19" s="1"/>
  <c r="M144" i="19"/>
  <c r="AT143" i="19"/>
  <c r="AC143" i="19"/>
  <c r="AD143" i="19" s="1"/>
  <c r="M143" i="19"/>
  <c r="AT142" i="19"/>
  <c r="AC142" i="19"/>
  <c r="M142" i="19"/>
  <c r="AD142" i="19" s="1"/>
  <c r="AT141" i="19"/>
  <c r="AT152" i="19" s="1"/>
  <c r="AC141" i="19"/>
  <c r="AC152" i="19" s="1"/>
  <c r="M141" i="19"/>
  <c r="AD141" i="19" s="1"/>
  <c r="AS138" i="19"/>
  <c r="AR138" i="19"/>
  <c r="AQ138" i="19"/>
  <c r="AC138" i="19"/>
  <c r="AB138" i="19"/>
  <c r="AA138" i="19"/>
  <c r="Z138" i="19"/>
  <c r="L138" i="19"/>
  <c r="K138" i="19"/>
  <c r="J138" i="19"/>
  <c r="M138" i="19" s="1"/>
  <c r="AT137" i="19"/>
  <c r="AC137" i="19"/>
  <c r="M137" i="19"/>
  <c r="AD137" i="19" s="1"/>
  <c r="AT136" i="19"/>
  <c r="AC136" i="19"/>
  <c r="M136" i="19"/>
  <c r="AD136" i="19" s="1"/>
  <c r="AT135" i="19"/>
  <c r="AT138" i="19" s="1"/>
  <c r="AC135" i="19"/>
  <c r="M135" i="19"/>
  <c r="AD135" i="19" s="1"/>
  <c r="AD138" i="19" s="1"/>
  <c r="AS132" i="19"/>
  <c r="AR132" i="19"/>
  <c r="AQ132" i="19"/>
  <c r="AB132" i="19"/>
  <c r="AA132" i="19"/>
  <c r="Z132" i="19"/>
  <c r="L132" i="19"/>
  <c r="K132" i="19"/>
  <c r="J132" i="19"/>
  <c r="M132" i="19" s="1"/>
  <c r="AT131" i="19"/>
  <c r="AD131" i="19"/>
  <c r="AC131" i="19"/>
  <c r="M131" i="19"/>
  <c r="AT130" i="19"/>
  <c r="AT132" i="19" s="1"/>
  <c r="AC130" i="19"/>
  <c r="AD130" i="19" s="1"/>
  <c r="M130" i="19"/>
  <c r="AT129" i="19"/>
  <c r="AC129" i="19"/>
  <c r="M129" i="19"/>
  <c r="AP125" i="19"/>
  <c r="Z125" i="19"/>
  <c r="V125" i="19"/>
  <c r="L125" i="19"/>
  <c r="L155" i="19" s="1"/>
  <c r="F125" i="19"/>
  <c r="AT123" i="19"/>
  <c r="AS123" i="19"/>
  <c r="AQ123" i="19"/>
  <c r="AP123" i="19"/>
  <c r="AN123" i="19"/>
  <c r="AN125" i="19" s="1"/>
  <c r="AM123" i="19"/>
  <c r="AM125" i="19" s="1"/>
  <c r="AI123" i="19"/>
  <c r="AB123" i="19"/>
  <c r="AB125" i="19" s="1"/>
  <c r="Z123" i="19"/>
  <c r="Y123" i="19"/>
  <c r="Y125" i="19" s="1"/>
  <c r="W123" i="19"/>
  <c r="V123" i="19"/>
  <c r="R123" i="19"/>
  <c r="L123" i="19"/>
  <c r="J123" i="19"/>
  <c r="J125" i="19" s="1"/>
  <c r="I123" i="19"/>
  <c r="G123" i="19"/>
  <c r="G125" i="19" s="1"/>
  <c r="F123" i="19"/>
  <c r="C123" i="19"/>
  <c r="AR122" i="19"/>
  <c r="AO122" i="19"/>
  <c r="AT122" i="19" s="1"/>
  <c r="AA122" i="19"/>
  <c r="X122" i="19"/>
  <c r="AC122" i="19" s="1"/>
  <c r="K122" i="19"/>
  <c r="M122" i="19" s="1"/>
  <c r="AD122" i="19" s="1"/>
  <c r="H122" i="19"/>
  <c r="AR121" i="19"/>
  <c r="AO121" i="19"/>
  <c r="AT121" i="19" s="1"/>
  <c r="AD121" i="19"/>
  <c r="AC121" i="19"/>
  <c r="AA121" i="19"/>
  <c r="X121" i="19"/>
  <c r="K121" i="19"/>
  <c r="H121" i="19"/>
  <c r="M121" i="19" s="1"/>
  <c r="AT120" i="19"/>
  <c r="AR120" i="19"/>
  <c r="AO120" i="19"/>
  <c r="AA120" i="19"/>
  <c r="X120" i="19"/>
  <c r="AC120" i="19" s="1"/>
  <c r="K120" i="19"/>
  <c r="H120" i="19"/>
  <c r="M120" i="19" s="1"/>
  <c r="AR119" i="19"/>
  <c r="AO119" i="19"/>
  <c r="AT119" i="19" s="1"/>
  <c r="AA119" i="19"/>
  <c r="X119" i="19"/>
  <c r="AC119" i="19" s="1"/>
  <c r="K119" i="19"/>
  <c r="H119" i="19"/>
  <c r="AR118" i="19"/>
  <c r="AO118" i="19"/>
  <c r="AT118" i="19" s="1"/>
  <c r="AC118" i="19"/>
  <c r="AA118" i="19"/>
  <c r="AA123" i="19" s="1"/>
  <c r="X118" i="19"/>
  <c r="K118" i="19"/>
  <c r="H118" i="19"/>
  <c r="H123" i="19" s="1"/>
  <c r="AS114" i="19"/>
  <c r="AQ114" i="19"/>
  <c r="AQ125" i="19" s="1"/>
  <c r="AP114" i="19"/>
  <c r="AN114" i="19"/>
  <c r="AM114" i="19"/>
  <c r="AI114" i="19"/>
  <c r="AB114" i="19"/>
  <c r="Z114" i="19"/>
  <c r="Y114" i="19"/>
  <c r="X114" i="19"/>
  <c r="W114" i="19"/>
  <c r="V114" i="19"/>
  <c r="R114" i="19"/>
  <c r="L114" i="19"/>
  <c r="J114" i="19"/>
  <c r="I114" i="19"/>
  <c r="G114" i="19"/>
  <c r="F114" i="19"/>
  <c r="C114" i="19"/>
  <c r="AR113" i="19"/>
  <c r="AO113" i="19"/>
  <c r="AA113" i="19"/>
  <c r="X113" i="19"/>
  <c r="AC113" i="19" s="1"/>
  <c r="K113" i="19"/>
  <c r="M113" i="19" s="1"/>
  <c r="AD113" i="19" s="1"/>
  <c r="H113" i="19"/>
  <c r="AR112" i="19"/>
  <c r="AO112" i="19"/>
  <c r="AT112" i="19" s="1"/>
  <c r="AC112" i="19"/>
  <c r="AA112" i="19"/>
  <c r="X112" i="19"/>
  <c r="K112" i="19"/>
  <c r="H112" i="19"/>
  <c r="M112" i="19" s="1"/>
  <c r="AD112" i="19" s="1"/>
  <c r="AT111" i="19"/>
  <c r="AR111" i="19"/>
  <c r="AO111" i="19"/>
  <c r="AA111" i="19"/>
  <c r="X111" i="19"/>
  <c r="AC111" i="19" s="1"/>
  <c r="K111" i="19"/>
  <c r="H111" i="19"/>
  <c r="M111" i="19" s="1"/>
  <c r="AD111" i="19" s="1"/>
  <c r="AR110" i="19"/>
  <c r="AO110" i="19"/>
  <c r="AT110" i="19" s="1"/>
  <c r="AA110" i="19"/>
  <c r="X110" i="19"/>
  <c r="AC110" i="19" s="1"/>
  <c r="K110" i="19"/>
  <c r="H110" i="19"/>
  <c r="M110" i="19" s="1"/>
  <c r="AD110" i="19" s="1"/>
  <c r="AR109" i="19"/>
  <c r="AO109" i="19"/>
  <c r="AT109" i="19" s="1"/>
  <c r="AA109" i="19"/>
  <c r="AC109" i="19" s="1"/>
  <c r="X109" i="19"/>
  <c r="K109" i="19"/>
  <c r="H109" i="19"/>
  <c r="M109" i="19" s="1"/>
  <c r="AT108" i="19"/>
  <c r="AR108" i="19"/>
  <c r="AO108" i="19"/>
  <c r="AA108" i="19"/>
  <c r="X108" i="19"/>
  <c r="AC108" i="19" s="1"/>
  <c r="M108" i="19"/>
  <c r="K108" i="19"/>
  <c r="H108" i="19"/>
  <c r="AR107" i="19"/>
  <c r="AO107" i="19"/>
  <c r="AO114" i="19" s="1"/>
  <c r="AA107" i="19"/>
  <c r="X107" i="19"/>
  <c r="AC107" i="19" s="1"/>
  <c r="K107" i="19"/>
  <c r="K114" i="19" s="1"/>
  <c r="H107" i="19"/>
  <c r="AT79" i="19"/>
  <c r="AS72" i="19"/>
  <c r="AR72" i="19"/>
  <c r="AQ72" i="19"/>
  <c r="AB72" i="19"/>
  <c r="AA72" i="19"/>
  <c r="Z72" i="19"/>
  <c r="L72" i="19"/>
  <c r="K72" i="19"/>
  <c r="J72" i="19"/>
  <c r="AT71" i="19"/>
  <c r="AC71" i="19"/>
  <c r="M71" i="19"/>
  <c r="AD71" i="19" s="1"/>
  <c r="AT70" i="19"/>
  <c r="AC70" i="19"/>
  <c r="M70" i="19"/>
  <c r="AD70" i="19" s="1"/>
  <c r="AT69" i="19"/>
  <c r="AC69" i="19"/>
  <c r="AD69" i="19" s="1"/>
  <c r="M69" i="19"/>
  <c r="AT68" i="19"/>
  <c r="AC68" i="19"/>
  <c r="AD68" i="19" s="1"/>
  <c r="M68" i="19"/>
  <c r="AT67" i="19"/>
  <c r="AC67" i="19"/>
  <c r="M67" i="19"/>
  <c r="AD67" i="19" s="1"/>
  <c r="AT66" i="19"/>
  <c r="AC66" i="19"/>
  <c r="M66" i="19"/>
  <c r="AT65" i="19"/>
  <c r="AC65" i="19"/>
  <c r="M65" i="19"/>
  <c r="AD65" i="19" s="1"/>
  <c r="AT64" i="19"/>
  <c r="AD64" i="19"/>
  <c r="AC64" i="19"/>
  <c r="M64" i="19"/>
  <c r="AT63" i="19"/>
  <c r="AC63" i="19"/>
  <c r="M63" i="19"/>
  <c r="AD63" i="19" s="1"/>
  <c r="AT62" i="19"/>
  <c r="AC62" i="19"/>
  <c r="M62" i="19"/>
  <c r="AD62" i="19" s="1"/>
  <c r="AT61" i="19"/>
  <c r="AT72" i="19" s="1"/>
  <c r="AC61" i="19"/>
  <c r="M61" i="19"/>
  <c r="AS58" i="19"/>
  <c r="AR58" i="19"/>
  <c r="AQ58" i="19"/>
  <c r="AC58" i="19"/>
  <c r="AB58" i="19"/>
  <c r="AA58" i="19"/>
  <c r="Z58" i="19"/>
  <c r="L58" i="19"/>
  <c r="K58" i="19"/>
  <c r="J58" i="19"/>
  <c r="AT57" i="19"/>
  <c r="AC57" i="19"/>
  <c r="M57" i="19"/>
  <c r="AD57" i="19" s="1"/>
  <c r="AT56" i="19"/>
  <c r="AC56" i="19"/>
  <c r="AD56" i="19" s="1"/>
  <c r="M56" i="19"/>
  <c r="AT55" i="19"/>
  <c r="AT58" i="19" s="1"/>
  <c r="AC55" i="19"/>
  <c r="AD55" i="19" s="1"/>
  <c r="AD58" i="19" s="1"/>
  <c r="M55" i="19"/>
  <c r="AS52" i="19"/>
  <c r="AR52" i="19"/>
  <c r="AQ52" i="19"/>
  <c r="AB52" i="19"/>
  <c r="AA52" i="19"/>
  <c r="Z52" i="19"/>
  <c r="L52" i="19"/>
  <c r="K52" i="19"/>
  <c r="J52" i="19"/>
  <c r="M52" i="19" s="1"/>
  <c r="AT51" i="19"/>
  <c r="AD51" i="19"/>
  <c r="AC51" i="19"/>
  <c r="M51" i="19"/>
  <c r="AT50" i="19"/>
  <c r="AC50" i="19"/>
  <c r="AD50" i="19" s="1"/>
  <c r="M50" i="19"/>
  <c r="AT49" i="19"/>
  <c r="AT52" i="19" s="1"/>
  <c r="AC49" i="19"/>
  <c r="M49" i="19"/>
  <c r="AD49" i="19" s="1"/>
  <c r="F45" i="19"/>
  <c r="AS43" i="19"/>
  <c r="AS45" i="19" s="1"/>
  <c r="AQ43" i="19"/>
  <c r="AP43" i="19"/>
  <c r="AP45" i="19" s="1"/>
  <c r="AN43" i="19"/>
  <c r="AN45" i="19" s="1"/>
  <c r="AM43" i="19"/>
  <c r="AM45" i="19" s="1"/>
  <c r="AJ43" i="19"/>
  <c r="AB43" i="19"/>
  <c r="Z43" i="19"/>
  <c r="Z45" i="19" s="1"/>
  <c r="Y43" i="19"/>
  <c r="Y45" i="19" s="1"/>
  <c r="W43" i="19"/>
  <c r="W45" i="19" s="1"/>
  <c r="V43" i="19"/>
  <c r="V45" i="19" s="1"/>
  <c r="S43" i="19"/>
  <c r="L43" i="19"/>
  <c r="J43" i="19"/>
  <c r="J45" i="19" s="1"/>
  <c r="I43" i="19"/>
  <c r="I45" i="19" s="1"/>
  <c r="H43" i="19"/>
  <c r="G43" i="19"/>
  <c r="G45" i="19" s="1"/>
  <c r="F43" i="19"/>
  <c r="C43" i="19"/>
  <c r="AR42" i="19"/>
  <c r="AT42" i="19" s="1"/>
  <c r="AO42" i="19"/>
  <c r="AD42" i="19"/>
  <c r="AC42" i="19"/>
  <c r="AA42" i="19"/>
  <c r="X42" i="19"/>
  <c r="K42" i="19"/>
  <c r="H42" i="19"/>
  <c r="M42" i="19" s="1"/>
  <c r="AR41" i="19"/>
  <c r="AT41" i="19" s="1"/>
  <c r="AO41" i="19"/>
  <c r="AA41" i="19"/>
  <c r="X41" i="19"/>
  <c r="AC41" i="19" s="1"/>
  <c r="K41" i="19"/>
  <c r="H41" i="19"/>
  <c r="M41" i="19" s="1"/>
  <c r="AR40" i="19"/>
  <c r="AO40" i="19"/>
  <c r="AT40" i="19" s="1"/>
  <c r="AA40" i="19"/>
  <c r="X40" i="19"/>
  <c r="AC40" i="19" s="1"/>
  <c r="K40" i="19"/>
  <c r="H40" i="19"/>
  <c r="M40" i="19" s="1"/>
  <c r="AD40" i="19" s="1"/>
  <c r="AR39" i="19"/>
  <c r="AO39" i="19"/>
  <c r="AT39" i="19" s="1"/>
  <c r="AA39" i="19"/>
  <c r="X39" i="19"/>
  <c r="AC39" i="19" s="1"/>
  <c r="K39" i="19"/>
  <c r="M39" i="19" s="1"/>
  <c r="AD39" i="19" s="1"/>
  <c r="H39" i="19"/>
  <c r="AT38" i="19"/>
  <c r="AR38" i="19"/>
  <c r="AR43" i="19" s="1"/>
  <c r="AO38" i="19"/>
  <c r="AA38" i="19"/>
  <c r="X38" i="19"/>
  <c r="M38" i="19"/>
  <c r="K38" i="19"/>
  <c r="K43" i="19" s="1"/>
  <c r="K45" i="19" s="1"/>
  <c r="K79" i="19" s="1"/>
  <c r="K81" i="19" s="1"/>
  <c r="H38" i="19"/>
  <c r="AD35" i="19"/>
  <c r="AS34" i="19"/>
  <c r="AQ34" i="19"/>
  <c r="AQ45" i="19" s="1"/>
  <c r="AP34" i="19"/>
  <c r="AN34" i="19"/>
  <c r="AM34" i="19"/>
  <c r="AJ34" i="19"/>
  <c r="AB34" i="19"/>
  <c r="AB45" i="19" s="1"/>
  <c r="Z34" i="19"/>
  <c r="Y34" i="19"/>
  <c r="W34" i="19"/>
  <c r="V34" i="19"/>
  <c r="S34" i="19"/>
  <c r="L34" i="19"/>
  <c r="L45" i="19" s="1"/>
  <c r="J34" i="19"/>
  <c r="I34" i="19"/>
  <c r="G34" i="19"/>
  <c r="F34" i="19"/>
  <c r="C34" i="19"/>
  <c r="AR33" i="19"/>
  <c r="AO33" i="19"/>
  <c r="AT33" i="19" s="1"/>
  <c r="AA33" i="19"/>
  <c r="X33" i="19"/>
  <c r="AC33" i="19" s="1"/>
  <c r="M33" i="19"/>
  <c r="K33" i="19"/>
  <c r="H33" i="19"/>
  <c r="AR32" i="19"/>
  <c r="AT32" i="19" s="1"/>
  <c r="AO32" i="19"/>
  <c r="AD32" i="19"/>
  <c r="AC32" i="19"/>
  <c r="AA32" i="19"/>
  <c r="X32" i="19"/>
  <c r="K32" i="19"/>
  <c r="H32" i="19"/>
  <c r="M32" i="19" s="1"/>
  <c r="AT31" i="19"/>
  <c r="AR31" i="19"/>
  <c r="AO31" i="19"/>
  <c r="AA31" i="19"/>
  <c r="X31" i="19"/>
  <c r="AC31" i="19" s="1"/>
  <c r="K31" i="19"/>
  <c r="H31" i="19"/>
  <c r="M31" i="19" s="1"/>
  <c r="AR30" i="19"/>
  <c r="AO30" i="19"/>
  <c r="AT30" i="19" s="1"/>
  <c r="AA30" i="19"/>
  <c r="X30" i="19"/>
  <c r="K30" i="19"/>
  <c r="H30" i="19"/>
  <c r="M30" i="19" s="1"/>
  <c r="AR29" i="19"/>
  <c r="AO29" i="19"/>
  <c r="AT29" i="19" s="1"/>
  <c r="AA29" i="19"/>
  <c r="X29" i="19"/>
  <c r="AC29" i="19" s="1"/>
  <c r="K29" i="19"/>
  <c r="M29" i="19" s="1"/>
  <c r="AD29" i="19" s="1"/>
  <c r="H29" i="19"/>
  <c r="AT28" i="19"/>
  <c r="AR28" i="19"/>
  <c r="AO28" i="19"/>
  <c r="AA28" i="19"/>
  <c r="AC28" i="19" s="1"/>
  <c r="X28" i="19"/>
  <c r="M28" i="19"/>
  <c r="M34" i="19" s="1"/>
  <c r="K28" i="19"/>
  <c r="H28" i="19"/>
  <c r="AR27" i="19"/>
  <c r="AO27" i="19"/>
  <c r="AA27" i="19"/>
  <c r="AA34" i="19" s="1"/>
  <c r="X27" i="19"/>
  <c r="K27" i="19"/>
  <c r="K34" i="19" s="1"/>
  <c r="H27" i="19"/>
  <c r="M27" i="19" s="1"/>
  <c r="S9" i="19"/>
  <c r="D9" i="19"/>
  <c r="AI5" i="19"/>
  <c r="R5" i="19"/>
  <c r="AI4" i="19"/>
  <c r="R4" i="19"/>
  <c r="AI3" i="19"/>
  <c r="R3" i="19"/>
  <c r="AT559" i="18"/>
  <c r="AS552" i="18"/>
  <c r="AS561" i="18" s="1"/>
  <c r="AI566" i="18" s="1"/>
  <c r="AR552" i="18"/>
  <c r="AQ552" i="18"/>
  <c r="AB552" i="18"/>
  <c r="AA552" i="18"/>
  <c r="Z552" i="18"/>
  <c r="L552" i="18"/>
  <c r="K552" i="18"/>
  <c r="J552" i="18"/>
  <c r="AT551" i="18"/>
  <c r="AD551" i="18"/>
  <c r="AC551" i="18"/>
  <c r="M551" i="18"/>
  <c r="AT550" i="18"/>
  <c r="AC550" i="18"/>
  <c r="AD550" i="18" s="1"/>
  <c r="M550" i="18"/>
  <c r="AT549" i="18"/>
  <c r="AC549" i="18"/>
  <c r="M549" i="18"/>
  <c r="AD549" i="18" s="1"/>
  <c r="AT548" i="18"/>
  <c r="AC548" i="18"/>
  <c r="M548" i="18"/>
  <c r="AD548" i="18" s="1"/>
  <c r="AT547" i="18"/>
  <c r="AC547" i="18"/>
  <c r="M547" i="18"/>
  <c r="AD547" i="18" s="1"/>
  <c r="AT546" i="18"/>
  <c r="AC546" i="18"/>
  <c r="AD546" i="18" s="1"/>
  <c r="M546" i="18"/>
  <c r="AT545" i="18"/>
  <c r="AC545" i="18"/>
  <c r="M545" i="18"/>
  <c r="AD545" i="18" s="1"/>
  <c r="AT544" i="18"/>
  <c r="AC544" i="18"/>
  <c r="M544" i="18"/>
  <c r="AD544" i="18" s="1"/>
  <c r="AT543" i="18"/>
  <c r="AD543" i="18"/>
  <c r="AC543" i="18"/>
  <c r="M543" i="18"/>
  <c r="AT542" i="18"/>
  <c r="AC542" i="18"/>
  <c r="AD542" i="18" s="1"/>
  <c r="M542" i="18"/>
  <c r="AT541" i="18"/>
  <c r="AC541" i="18"/>
  <c r="M541" i="18"/>
  <c r="AD541" i="18" s="1"/>
  <c r="AS538" i="18"/>
  <c r="AR538" i="18"/>
  <c r="AQ538" i="18"/>
  <c r="AB538" i="18"/>
  <c r="AA538" i="18"/>
  <c r="Z538" i="18"/>
  <c r="L538" i="18"/>
  <c r="K538" i="18"/>
  <c r="J538" i="18"/>
  <c r="AT537" i="18"/>
  <c r="AT538" i="18" s="1"/>
  <c r="AC537" i="18"/>
  <c r="M537" i="18"/>
  <c r="AD537" i="18" s="1"/>
  <c r="AT536" i="18"/>
  <c r="AC536" i="18"/>
  <c r="M536" i="18"/>
  <c r="AD536" i="18" s="1"/>
  <c r="AT535" i="18"/>
  <c r="AC535" i="18"/>
  <c r="M535" i="18"/>
  <c r="AS532" i="18"/>
  <c r="AR532" i="18"/>
  <c r="AQ532" i="18"/>
  <c r="AD532" i="18"/>
  <c r="AB532" i="18"/>
  <c r="AA532" i="18"/>
  <c r="Z532" i="18"/>
  <c r="L532" i="18"/>
  <c r="K532" i="18"/>
  <c r="M532" i="18" s="1"/>
  <c r="J532" i="18"/>
  <c r="AT531" i="18"/>
  <c r="AC531" i="18"/>
  <c r="M531" i="18"/>
  <c r="AD531" i="18" s="1"/>
  <c r="AT530" i="18"/>
  <c r="AC530" i="18"/>
  <c r="M530" i="18"/>
  <c r="AD530" i="18" s="1"/>
  <c r="AT529" i="18"/>
  <c r="AD529" i="18"/>
  <c r="AC529" i="18"/>
  <c r="AC532" i="18" s="1"/>
  <c r="M529" i="18"/>
  <c r="W525" i="18"/>
  <c r="J525" i="18"/>
  <c r="I525" i="18"/>
  <c r="AS523" i="18"/>
  <c r="AS525" i="18" s="1"/>
  <c r="AQ523" i="18"/>
  <c r="AQ525" i="18" s="1"/>
  <c r="AP523" i="18"/>
  <c r="AN523" i="18"/>
  <c r="AM523" i="18"/>
  <c r="AI523" i="18"/>
  <c r="AB523" i="18"/>
  <c r="AB525" i="18" s="1"/>
  <c r="Z523" i="18"/>
  <c r="Y523" i="18"/>
  <c r="Y525" i="18" s="1"/>
  <c r="W523" i="18"/>
  <c r="V523" i="18"/>
  <c r="R523" i="18"/>
  <c r="L523" i="18"/>
  <c r="K523" i="18"/>
  <c r="K525" i="18" s="1"/>
  <c r="J523" i="18"/>
  <c r="I523" i="18"/>
  <c r="G523" i="18"/>
  <c r="F523" i="18"/>
  <c r="C523" i="18"/>
  <c r="AT522" i="18"/>
  <c r="AR522" i="18"/>
  <c r="AO522" i="18"/>
  <c r="AA522" i="18"/>
  <c r="X522" i="18"/>
  <c r="AC522" i="18" s="1"/>
  <c r="K522" i="18"/>
  <c r="H522" i="18"/>
  <c r="M522" i="18" s="1"/>
  <c r="AD522" i="18" s="1"/>
  <c r="AR521" i="18"/>
  <c r="AO521" i="18"/>
  <c r="AT521" i="18" s="1"/>
  <c r="AA521" i="18"/>
  <c r="X521" i="18"/>
  <c r="K521" i="18"/>
  <c r="H521" i="18"/>
  <c r="M521" i="18" s="1"/>
  <c r="AR520" i="18"/>
  <c r="AO520" i="18"/>
  <c r="AT520" i="18" s="1"/>
  <c r="AC520" i="18"/>
  <c r="AA520" i="18"/>
  <c r="X520" i="18"/>
  <c r="K520" i="18"/>
  <c r="H520" i="18"/>
  <c r="M520" i="18" s="1"/>
  <c r="AR519" i="18"/>
  <c r="AT519" i="18" s="1"/>
  <c r="AO519" i="18"/>
  <c r="AC519" i="18"/>
  <c r="AD519" i="18" s="1"/>
  <c r="AA519" i="18"/>
  <c r="X519" i="18"/>
  <c r="M519" i="18"/>
  <c r="K519" i="18"/>
  <c r="H519" i="18"/>
  <c r="AT518" i="18"/>
  <c r="AR518" i="18"/>
  <c r="AO518" i="18"/>
  <c r="AA518" i="18"/>
  <c r="X518" i="18"/>
  <c r="M518" i="18"/>
  <c r="K518" i="18"/>
  <c r="H518" i="18"/>
  <c r="AS514" i="18"/>
  <c r="AQ514" i="18"/>
  <c r="AP514" i="18"/>
  <c r="AN514" i="18"/>
  <c r="AM514" i="18"/>
  <c r="AM525" i="18" s="1"/>
  <c r="AI514" i="18"/>
  <c r="AB514" i="18"/>
  <c r="Z514" i="18"/>
  <c r="Y514" i="18"/>
  <c r="W514" i="18"/>
  <c r="V514" i="18"/>
  <c r="R514" i="18"/>
  <c r="L514" i="18"/>
  <c r="J514" i="18"/>
  <c r="I514" i="18"/>
  <c r="H514" i="18"/>
  <c r="G514" i="18"/>
  <c r="F514" i="18"/>
  <c r="F525" i="18" s="1"/>
  <c r="C514" i="18"/>
  <c r="AT513" i="18"/>
  <c r="AR513" i="18"/>
  <c r="AO513" i="18"/>
  <c r="AA513" i="18"/>
  <c r="X513" i="18"/>
  <c r="AC513" i="18" s="1"/>
  <c r="K513" i="18"/>
  <c r="H513" i="18"/>
  <c r="M513" i="18" s="1"/>
  <c r="AD513" i="18" s="1"/>
  <c r="AR512" i="18"/>
  <c r="AO512" i="18"/>
  <c r="AT512" i="18" s="1"/>
  <c r="AA512" i="18"/>
  <c r="X512" i="18"/>
  <c r="AC512" i="18" s="1"/>
  <c r="K512" i="18"/>
  <c r="K514" i="18" s="1"/>
  <c r="H512" i="18"/>
  <c r="AR511" i="18"/>
  <c r="AO511" i="18"/>
  <c r="AA511" i="18"/>
  <c r="AC511" i="18" s="1"/>
  <c r="X511" i="18"/>
  <c r="M511" i="18"/>
  <c r="K511" i="18"/>
  <c r="H511" i="18"/>
  <c r="AR510" i="18"/>
  <c r="AT510" i="18" s="1"/>
  <c r="AO510" i="18"/>
  <c r="AA510" i="18"/>
  <c r="AC510" i="18" s="1"/>
  <c r="AD510" i="18" s="1"/>
  <c r="X510" i="18"/>
  <c r="M510" i="18"/>
  <c r="K510" i="18"/>
  <c r="H510" i="18"/>
  <c r="AR509" i="18"/>
  <c r="AT509" i="18" s="1"/>
  <c r="AO509" i="18"/>
  <c r="AA509" i="18"/>
  <c r="X509" i="18"/>
  <c r="AC509" i="18" s="1"/>
  <c r="M509" i="18"/>
  <c r="AD509" i="18" s="1"/>
  <c r="K509" i="18"/>
  <c r="H509" i="18"/>
  <c r="AR508" i="18"/>
  <c r="AO508" i="18"/>
  <c r="AT508" i="18" s="1"/>
  <c r="AD508" i="18"/>
  <c r="AA508" i="18"/>
  <c r="X508" i="18"/>
  <c r="AC508" i="18" s="1"/>
  <c r="K508" i="18"/>
  <c r="H508" i="18"/>
  <c r="M508" i="18" s="1"/>
  <c r="AR507" i="18"/>
  <c r="AO507" i="18"/>
  <c r="AC507" i="18"/>
  <c r="AA507" i="18"/>
  <c r="X507" i="18"/>
  <c r="K507" i="18"/>
  <c r="M507" i="18" s="1"/>
  <c r="H507" i="18"/>
  <c r="AT479" i="18"/>
  <c r="L475" i="18"/>
  <c r="AS472" i="18"/>
  <c r="AR472" i="18"/>
  <c r="AQ472" i="18"/>
  <c r="AB472" i="18"/>
  <c r="AA472" i="18"/>
  <c r="Z472" i="18"/>
  <c r="L472" i="18"/>
  <c r="K472" i="18"/>
  <c r="J472" i="18"/>
  <c r="AT471" i="18"/>
  <c r="AC471" i="18"/>
  <c r="M471" i="18"/>
  <c r="AD471" i="18" s="1"/>
  <c r="AT470" i="18"/>
  <c r="AC470" i="18"/>
  <c r="M470" i="18"/>
  <c r="AD470" i="18" s="1"/>
  <c r="AT469" i="18"/>
  <c r="AC469" i="18"/>
  <c r="M469" i="18"/>
  <c r="AD469" i="18" s="1"/>
  <c r="AT468" i="18"/>
  <c r="AD468" i="18"/>
  <c r="AC468" i="18"/>
  <c r="M468" i="18"/>
  <c r="AT467" i="18"/>
  <c r="AC467" i="18"/>
  <c r="M467" i="18"/>
  <c r="AT466" i="18"/>
  <c r="AC466" i="18"/>
  <c r="M466" i="18"/>
  <c r="AD466" i="18" s="1"/>
  <c r="AT465" i="18"/>
  <c r="AC465" i="18"/>
  <c r="M465" i="18"/>
  <c r="AD465" i="18" s="1"/>
  <c r="AT464" i="18"/>
  <c r="AD464" i="18"/>
  <c r="AC464" i="18"/>
  <c r="M464" i="18"/>
  <c r="AT463" i="18"/>
  <c r="AC463" i="18"/>
  <c r="M463" i="18"/>
  <c r="AD463" i="18" s="1"/>
  <c r="AT462" i="18"/>
  <c r="AT472" i="18" s="1"/>
  <c r="AC462" i="18"/>
  <c r="M462" i="18"/>
  <c r="AD462" i="18" s="1"/>
  <c r="AT461" i="18"/>
  <c r="AD461" i="18"/>
  <c r="AC461" i="18"/>
  <c r="M461" i="18"/>
  <c r="AS458" i="18"/>
  <c r="AR458" i="18"/>
  <c r="AQ458" i="18"/>
  <c r="AB458" i="18"/>
  <c r="AA458" i="18"/>
  <c r="Z458" i="18"/>
  <c r="M458" i="18"/>
  <c r="L458" i="18"/>
  <c r="K458" i="18"/>
  <c r="J458" i="18"/>
  <c r="AT457" i="18"/>
  <c r="AC457" i="18"/>
  <c r="AD457" i="18" s="1"/>
  <c r="M457" i="18"/>
  <c r="AT456" i="18"/>
  <c r="AC456" i="18"/>
  <c r="AC458" i="18" s="1"/>
  <c r="M456" i="18"/>
  <c r="AD456" i="18" s="1"/>
  <c r="AT455" i="18"/>
  <c r="AT458" i="18" s="1"/>
  <c r="AD455" i="18"/>
  <c r="AC455" i="18"/>
  <c r="M455" i="18"/>
  <c r="AS452" i="18"/>
  <c r="AS481" i="18" s="1"/>
  <c r="AI486" i="18" s="1"/>
  <c r="AR452" i="18"/>
  <c r="AQ452" i="18"/>
  <c r="AB452" i="18"/>
  <c r="AA452" i="18"/>
  <c r="Z452" i="18"/>
  <c r="L452" i="18"/>
  <c r="K452" i="18"/>
  <c r="J452" i="18"/>
  <c r="M452" i="18" s="1"/>
  <c r="AT451" i="18"/>
  <c r="AC451" i="18"/>
  <c r="M451" i="18"/>
  <c r="AT450" i="18"/>
  <c r="AC450" i="18"/>
  <c r="M450" i="18"/>
  <c r="AT449" i="18"/>
  <c r="AT452" i="18" s="1"/>
  <c r="AC449" i="18"/>
  <c r="M449" i="18"/>
  <c r="AD449" i="18" s="1"/>
  <c r="AN445" i="18"/>
  <c r="Z445" i="18"/>
  <c r="Y445" i="18"/>
  <c r="L445" i="18"/>
  <c r="G445" i="18"/>
  <c r="AS443" i="18"/>
  <c r="AS445" i="18" s="1"/>
  <c r="AQ443" i="18"/>
  <c r="AQ445" i="18" s="1"/>
  <c r="AP443" i="18"/>
  <c r="AP445" i="18" s="1"/>
  <c r="AN443" i="18"/>
  <c r="AM443" i="18"/>
  <c r="AM445" i="18" s="1"/>
  <c r="AI443" i="18"/>
  <c r="AB443" i="18"/>
  <c r="AB445" i="18" s="1"/>
  <c r="AB475" i="18" s="1"/>
  <c r="Z443" i="18"/>
  <c r="Y443" i="18"/>
  <c r="X443" i="18"/>
  <c r="W443" i="18"/>
  <c r="V443" i="18"/>
  <c r="V445" i="18" s="1"/>
  <c r="R443" i="18"/>
  <c r="L443" i="18"/>
  <c r="J443" i="18"/>
  <c r="J445" i="18" s="1"/>
  <c r="I443" i="18"/>
  <c r="H443" i="18"/>
  <c r="G443" i="18"/>
  <c r="F443" i="18"/>
  <c r="C443" i="18"/>
  <c r="AR442" i="18"/>
  <c r="AO442" i="18"/>
  <c r="AA442" i="18"/>
  <c r="X442" i="18"/>
  <c r="K442" i="18"/>
  <c r="H442" i="18"/>
  <c r="M442" i="18" s="1"/>
  <c r="AR441" i="18"/>
  <c r="AT441" i="18" s="1"/>
  <c r="AO441" i="18"/>
  <c r="AA441" i="18"/>
  <c r="AC441" i="18" s="1"/>
  <c r="AD441" i="18" s="1"/>
  <c r="X441" i="18"/>
  <c r="M441" i="18"/>
  <c r="K441" i="18"/>
  <c r="H441" i="18"/>
  <c r="AR440" i="18"/>
  <c r="AT440" i="18" s="1"/>
  <c r="AO440" i="18"/>
  <c r="AA440" i="18"/>
  <c r="X440" i="18"/>
  <c r="AC440" i="18" s="1"/>
  <c r="K440" i="18"/>
  <c r="H440" i="18"/>
  <c r="M440" i="18" s="1"/>
  <c r="AD440" i="18" s="1"/>
  <c r="AR439" i="18"/>
  <c r="AO439" i="18"/>
  <c r="AT439" i="18" s="1"/>
  <c r="AD439" i="18"/>
  <c r="AA439" i="18"/>
  <c r="X439" i="18"/>
  <c r="AC439" i="18" s="1"/>
  <c r="K439" i="18"/>
  <c r="H439" i="18"/>
  <c r="M439" i="18" s="1"/>
  <c r="AR438" i="18"/>
  <c r="AR443" i="18" s="1"/>
  <c r="AR445" i="18" s="1"/>
  <c r="AO438" i="18"/>
  <c r="AC438" i="18"/>
  <c r="AA438" i="18"/>
  <c r="X438" i="18"/>
  <c r="K438" i="18"/>
  <c r="K443" i="18" s="1"/>
  <c r="H438" i="18"/>
  <c r="AS434" i="18"/>
  <c r="AR434" i="18"/>
  <c r="AQ434" i="18"/>
  <c r="AP434" i="18"/>
  <c r="AN434" i="18"/>
  <c r="AM434" i="18"/>
  <c r="AI434" i="18"/>
  <c r="AB434" i="18"/>
  <c r="Z434" i="18"/>
  <c r="Y434" i="18"/>
  <c r="W434" i="18"/>
  <c r="W445" i="18" s="1"/>
  <c r="V434" i="18"/>
  <c r="R434" i="18"/>
  <c r="L434" i="18"/>
  <c r="J434" i="18"/>
  <c r="I434" i="18"/>
  <c r="G434" i="18"/>
  <c r="F434" i="18"/>
  <c r="C434" i="18"/>
  <c r="AR433" i="18"/>
  <c r="AO433" i="18"/>
  <c r="AT433" i="18" s="1"/>
  <c r="AC433" i="18"/>
  <c r="AA433" i="18"/>
  <c r="X433" i="18"/>
  <c r="K433" i="18"/>
  <c r="M433" i="18" s="1"/>
  <c r="AD433" i="18" s="1"/>
  <c r="H433" i="18"/>
  <c r="AT432" i="18"/>
  <c r="AR432" i="18"/>
  <c r="AO432" i="18"/>
  <c r="AC432" i="18"/>
  <c r="AD432" i="18" s="1"/>
  <c r="AA432" i="18"/>
  <c r="X432" i="18"/>
  <c r="M432" i="18"/>
  <c r="K432" i="18"/>
  <c r="H432" i="18"/>
  <c r="AT431" i="18"/>
  <c r="AR431" i="18"/>
  <c r="AO431" i="18"/>
  <c r="AA431" i="18"/>
  <c r="X431" i="18"/>
  <c r="AC431" i="18" s="1"/>
  <c r="K431" i="18"/>
  <c r="H431" i="18"/>
  <c r="AR430" i="18"/>
  <c r="AO430" i="18"/>
  <c r="AT430" i="18" s="1"/>
  <c r="AA430" i="18"/>
  <c r="X430" i="18"/>
  <c r="K430" i="18"/>
  <c r="H430" i="18"/>
  <c r="AR429" i="18"/>
  <c r="AO429" i="18"/>
  <c r="AT429" i="18" s="1"/>
  <c r="AA429" i="18"/>
  <c r="X429" i="18"/>
  <c r="AC429" i="18" s="1"/>
  <c r="M429" i="18"/>
  <c r="AD429" i="18" s="1"/>
  <c r="K429" i="18"/>
  <c r="H429" i="18"/>
  <c r="AR428" i="18"/>
  <c r="AO428" i="18"/>
  <c r="AO434" i="18" s="1"/>
  <c r="AD428" i="18"/>
  <c r="AC428" i="18"/>
  <c r="AA428" i="18"/>
  <c r="X428" i="18"/>
  <c r="K428" i="18"/>
  <c r="M428" i="18" s="1"/>
  <c r="H428" i="18"/>
  <c r="AT427" i="18"/>
  <c r="AR427" i="18"/>
  <c r="AO427" i="18"/>
  <c r="AA427" i="18"/>
  <c r="X427" i="18"/>
  <c r="K427" i="18"/>
  <c r="H427" i="18"/>
  <c r="M427" i="18" s="1"/>
  <c r="AT399" i="18"/>
  <c r="AT392" i="18"/>
  <c r="AS392" i="18"/>
  <c r="AR392" i="18"/>
  <c r="AQ392" i="18"/>
  <c r="AC392" i="18"/>
  <c r="AB392" i="18"/>
  <c r="AA392" i="18"/>
  <c r="Z392" i="18"/>
  <c r="L392" i="18"/>
  <c r="L401" i="18" s="1"/>
  <c r="D406" i="18" s="1"/>
  <c r="K392" i="18"/>
  <c r="J392" i="18"/>
  <c r="M392" i="18" s="1"/>
  <c r="AT391" i="18"/>
  <c r="AC391" i="18"/>
  <c r="M391" i="18"/>
  <c r="AD391" i="18" s="1"/>
  <c r="AT390" i="18"/>
  <c r="AC390" i="18"/>
  <c r="M390" i="18"/>
  <c r="AD390" i="18" s="1"/>
  <c r="AT389" i="18"/>
  <c r="AD389" i="18"/>
  <c r="AC389" i="18"/>
  <c r="M389" i="18"/>
  <c r="AT388" i="18"/>
  <c r="AC388" i="18"/>
  <c r="AD388" i="18" s="1"/>
  <c r="M388" i="18"/>
  <c r="AT387" i="18"/>
  <c r="AD387" i="18"/>
  <c r="AC387" i="18"/>
  <c r="M387" i="18"/>
  <c r="AT386" i="18"/>
  <c r="AC386" i="18"/>
  <c r="M386" i="18"/>
  <c r="AD386" i="18" s="1"/>
  <c r="AT385" i="18"/>
  <c r="AC385" i="18"/>
  <c r="M385" i="18"/>
  <c r="AD385" i="18" s="1"/>
  <c r="AT384" i="18"/>
  <c r="AC384" i="18"/>
  <c r="M384" i="18"/>
  <c r="AD384" i="18" s="1"/>
  <c r="AT383" i="18"/>
  <c r="AC383" i="18"/>
  <c r="M383" i="18"/>
  <c r="AD383" i="18" s="1"/>
  <c r="AT382" i="18"/>
  <c r="AC382" i="18"/>
  <c r="M382" i="18"/>
  <c r="AD382" i="18" s="1"/>
  <c r="AT381" i="18"/>
  <c r="AD381" i="18"/>
  <c r="AC381" i="18"/>
  <c r="M381" i="18"/>
  <c r="AS378" i="18"/>
  <c r="AR378" i="18"/>
  <c r="AQ378" i="18"/>
  <c r="AB378" i="18"/>
  <c r="AA378" i="18"/>
  <c r="Z378" i="18"/>
  <c r="M378" i="18"/>
  <c r="L378" i="18"/>
  <c r="K378" i="18"/>
  <c r="J378" i="18"/>
  <c r="AT377" i="18"/>
  <c r="AC377" i="18"/>
  <c r="AD377" i="18" s="1"/>
  <c r="M377" i="18"/>
  <c r="AT376" i="18"/>
  <c r="AT378" i="18" s="1"/>
  <c r="AD376" i="18"/>
  <c r="AC376" i="18"/>
  <c r="M376" i="18"/>
  <c r="AT375" i="18"/>
  <c r="AC375" i="18"/>
  <c r="AC378" i="18" s="1"/>
  <c r="M375" i="18"/>
  <c r="AD375" i="18" s="1"/>
  <c r="AS372" i="18"/>
  <c r="AR372" i="18"/>
  <c r="AQ372" i="18"/>
  <c r="AC372" i="18"/>
  <c r="AB372" i="18"/>
  <c r="AA372" i="18"/>
  <c r="Z372" i="18"/>
  <c r="L372" i="18"/>
  <c r="K372" i="18"/>
  <c r="J372" i="18"/>
  <c r="M372" i="18" s="1"/>
  <c r="AT371" i="18"/>
  <c r="AC371" i="18"/>
  <c r="M371" i="18"/>
  <c r="AD371" i="18" s="1"/>
  <c r="AT370" i="18"/>
  <c r="AC370" i="18"/>
  <c r="M370" i="18"/>
  <c r="AD370" i="18" s="1"/>
  <c r="AT369" i="18"/>
  <c r="AT372" i="18" s="1"/>
  <c r="AC369" i="18"/>
  <c r="M369" i="18"/>
  <c r="AD369" i="18" s="1"/>
  <c r="AS365" i="18"/>
  <c r="AM365" i="18"/>
  <c r="V365" i="18"/>
  <c r="AS363" i="18"/>
  <c r="AQ363" i="18"/>
  <c r="AP363" i="18"/>
  <c r="AN363" i="18"/>
  <c r="AM363" i="18"/>
  <c r="AI363" i="18"/>
  <c r="AB363" i="18"/>
  <c r="Z363" i="18"/>
  <c r="Y363" i="18"/>
  <c r="W363" i="18"/>
  <c r="V363" i="18"/>
  <c r="R363" i="18"/>
  <c r="L363" i="18"/>
  <c r="L365" i="18" s="1"/>
  <c r="J363" i="18"/>
  <c r="I363" i="18"/>
  <c r="G363" i="18"/>
  <c r="G365" i="18" s="1"/>
  <c r="F363" i="18"/>
  <c r="F365" i="18" s="1"/>
  <c r="C363" i="18"/>
  <c r="AR362" i="18"/>
  <c r="AO362" i="18"/>
  <c r="AT362" i="18" s="1"/>
  <c r="AA362" i="18"/>
  <c r="AC362" i="18" s="1"/>
  <c r="AD362" i="18" s="1"/>
  <c r="X362" i="18"/>
  <c r="K362" i="18"/>
  <c r="H362" i="18"/>
  <c r="M362" i="18" s="1"/>
  <c r="AR361" i="18"/>
  <c r="AT361" i="18" s="1"/>
  <c r="AO361" i="18"/>
  <c r="AA361" i="18"/>
  <c r="X361" i="18"/>
  <c r="AC361" i="18" s="1"/>
  <c r="M361" i="18"/>
  <c r="K361" i="18"/>
  <c r="H361" i="18"/>
  <c r="AR360" i="18"/>
  <c r="AO360" i="18"/>
  <c r="AT360" i="18" s="1"/>
  <c r="AD360" i="18"/>
  <c r="AA360" i="18"/>
  <c r="AC360" i="18" s="1"/>
  <c r="X360" i="18"/>
  <c r="K360" i="18"/>
  <c r="H360" i="18"/>
  <c r="M360" i="18" s="1"/>
  <c r="AR359" i="18"/>
  <c r="AT359" i="18" s="1"/>
  <c r="AO359" i="18"/>
  <c r="AA359" i="18"/>
  <c r="AC359" i="18" s="1"/>
  <c r="X359" i="18"/>
  <c r="K359" i="18"/>
  <c r="H359" i="18"/>
  <c r="M359" i="18" s="1"/>
  <c r="AR358" i="18"/>
  <c r="AO358" i="18"/>
  <c r="AT358" i="18" s="1"/>
  <c r="AA358" i="18"/>
  <c r="AA363" i="18" s="1"/>
  <c r="X358" i="18"/>
  <c r="K358" i="18"/>
  <c r="K363" i="18" s="1"/>
  <c r="H358" i="18"/>
  <c r="AS354" i="18"/>
  <c r="AQ354" i="18"/>
  <c r="AP354" i="18"/>
  <c r="AN354" i="18"/>
  <c r="AN365" i="18" s="1"/>
  <c r="AM354" i="18"/>
  <c r="AI354" i="18"/>
  <c r="AB354" i="18"/>
  <c r="Z354" i="18"/>
  <c r="Z365" i="18" s="1"/>
  <c r="Y354" i="18"/>
  <c r="Y365" i="18" s="1"/>
  <c r="W354" i="18"/>
  <c r="W365" i="18" s="1"/>
  <c r="V354" i="18"/>
  <c r="R354" i="18"/>
  <c r="L354" i="18"/>
  <c r="J354" i="18"/>
  <c r="J365" i="18" s="1"/>
  <c r="I354" i="18"/>
  <c r="I365" i="18" s="1"/>
  <c r="G354" i="18"/>
  <c r="F354" i="18"/>
  <c r="C354" i="18"/>
  <c r="AR353" i="18"/>
  <c r="AO353" i="18"/>
  <c r="AT353" i="18" s="1"/>
  <c r="AA353" i="18"/>
  <c r="AC353" i="18" s="1"/>
  <c r="X353" i="18"/>
  <c r="K353" i="18"/>
  <c r="H353" i="18"/>
  <c r="AR352" i="18"/>
  <c r="AT352" i="18" s="1"/>
  <c r="AO352" i="18"/>
  <c r="AA352" i="18"/>
  <c r="X352" i="18"/>
  <c r="K352" i="18"/>
  <c r="H352" i="18"/>
  <c r="M352" i="18" s="1"/>
  <c r="AR351" i="18"/>
  <c r="AO351" i="18"/>
  <c r="AA351" i="18"/>
  <c r="X351" i="18"/>
  <c r="AC351" i="18" s="1"/>
  <c r="K351" i="18"/>
  <c r="H351" i="18"/>
  <c r="AR350" i="18"/>
  <c r="AO350" i="18"/>
  <c r="AT350" i="18" s="1"/>
  <c r="AC350" i="18"/>
  <c r="AA350" i="18"/>
  <c r="X350" i="18"/>
  <c r="K350" i="18"/>
  <c r="M350" i="18" s="1"/>
  <c r="H350" i="18"/>
  <c r="AR349" i="18"/>
  <c r="AO349" i="18"/>
  <c r="AC349" i="18"/>
  <c r="AA349" i="18"/>
  <c r="X349" i="18"/>
  <c r="M349" i="18"/>
  <c r="AD349" i="18" s="1"/>
  <c r="K349" i="18"/>
  <c r="H349" i="18"/>
  <c r="AT348" i="18"/>
  <c r="AR348" i="18"/>
  <c r="AO348" i="18"/>
  <c r="AD348" i="18"/>
  <c r="AA348" i="18"/>
  <c r="X348" i="18"/>
  <c r="AC348" i="18" s="1"/>
  <c r="K348" i="18"/>
  <c r="H348" i="18"/>
  <c r="M348" i="18" s="1"/>
  <c r="AR347" i="18"/>
  <c r="AO347" i="18"/>
  <c r="AO354" i="18" s="1"/>
  <c r="AA347" i="18"/>
  <c r="AA354" i="18" s="1"/>
  <c r="X347" i="18"/>
  <c r="K347" i="18"/>
  <c r="H347" i="18"/>
  <c r="M347" i="18" s="1"/>
  <c r="AB321" i="18"/>
  <c r="AT319" i="18"/>
  <c r="AS312" i="18"/>
  <c r="AR312" i="18"/>
  <c r="AQ312" i="18"/>
  <c r="AB312" i="18"/>
  <c r="AA312" i="18"/>
  <c r="Z312" i="18"/>
  <c r="L312" i="18"/>
  <c r="K312" i="18"/>
  <c r="J312" i="18"/>
  <c r="AT311" i="18"/>
  <c r="AC311" i="18"/>
  <c r="M311" i="18"/>
  <c r="AD311" i="18" s="1"/>
  <c r="AT310" i="18"/>
  <c r="AC310" i="18"/>
  <c r="M310" i="18"/>
  <c r="AD310" i="18" s="1"/>
  <c r="AT309" i="18"/>
  <c r="AC309" i="18"/>
  <c r="M309" i="18"/>
  <c r="AD309" i="18" s="1"/>
  <c r="AT308" i="18"/>
  <c r="AC308" i="18"/>
  <c r="M308" i="18"/>
  <c r="AD308" i="18" s="1"/>
  <c r="AT307" i="18"/>
  <c r="AC307" i="18"/>
  <c r="M307" i="18"/>
  <c r="AD307" i="18" s="1"/>
  <c r="AT306" i="18"/>
  <c r="AD306" i="18"/>
  <c r="AC306" i="18"/>
  <c r="M306" i="18"/>
  <c r="AT305" i="18"/>
  <c r="AD305" i="18"/>
  <c r="AD312" i="18" s="1"/>
  <c r="AC305" i="18"/>
  <c r="M305" i="18"/>
  <c r="AT304" i="18"/>
  <c r="AC304" i="18"/>
  <c r="AD304" i="18" s="1"/>
  <c r="M304" i="18"/>
  <c r="AT303" i="18"/>
  <c r="AC303" i="18"/>
  <c r="M303" i="18"/>
  <c r="AD303" i="18" s="1"/>
  <c r="AT302" i="18"/>
  <c r="AC302" i="18"/>
  <c r="M302" i="18"/>
  <c r="AD302" i="18" s="1"/>
  <c r="AT301" i="18"/>
  <c r="AC301" i="18"/>
  <c r="AC312" i="18" s="1"/>
  <c r="M301" i="18"/>
  <c r="AD301" i="18" s="1"/>
  <c r="AS298" i="18"/>
  <c r="AR298" i="18"/>
  <c r="AQ298" i="18"/>
  <c r="AC298" i="18"/>
  <c r="AB298" i="18"/>
  <c r="AA298" i="18"/>
  <c r="Z298" i="18"/>
  <c r="L298" i="18"/>
  <c r="K298" i="18"/>
  <c r="J298" i="18"/>
  <c r="M298" i="18" s="1"/>
  <c r="AT297" i="18"/>
  <c r="AC297" i="18"/>
  <c r="M297" i="18"/>
  <c r="AD297" i="18" s="1"/>
  <c r="AT296" i="18"/>
  <c r="AT298" i="18" s="1"/>
  <c r="AC296" i="18"/>
  <c r="M296" i="18"/>
  <c r="AD296" i="18" s="1"/>
  <c r="AT295" i="18"/>
  <c r="AD295" i="18"/>
  <c r="AD298" i="18" s="1"/>
  <c r="AC295" i="18"/>
  <c r="M295" i="18"/>
  <c r="AS292" i="18"/>
  <c r="AR292" i="18"/>
  <c r="AQ292" i="18"/>
  <c r="AB292" i="18"/>
  <c r="AA292" i="18"/>
  <c r="Z292" i="18"/>
  <c r="M292" i="18"/>
  <c r="L292" i="18"/>
  <c r="K292" i="18"/>
  <c r="J292" i="18"/>
  <c r="AT291" i="18"/>
  <c r="AC291" i="18"/>
  <c r="AD291" i="18" s="1"/>
  <c r="M291" i="18"/>
  <c r="AT290" i="18"/>
  <c r="AC290" i="18"/>
  <c r="AD290" i="18" s="1"/>
  <c r="M290" i="18"/>
  <c r="AT289" i="18"/>
  <c r="AT292" i="18" s="1"/>
  <c r="AC289" i="18"/>
  <c r="M289" i="18"/>
  <c r="AD289" i="18" s="1"/>
  <c r="AN285" i="18"/>
  <c r="Z285" i="18"/>
  <c r="Y285" i="18"/>
  <c r="J285" i="18"/>
  <c r="AS283" i="18"/>
  <c r="AS285" i="18" s="1"/>
  <c r="AQ283" i="18"/>
  <c r="AQ285" i="18" s="1"/>
  <c r="AP283" i="18"/>
  <c r="AP285" i="18" s="1"/>
  <c r="AN283" i="18"/>
  <c r="AM283" i="18"/>
  <c r="AM285" i="18" s="1"/>
  <c r="AI283" i="18"/>
  <c r="AB283" i="18"/>
  <c r="AB285" i="18" s="1"/>
  <c r="Z283" i="18"/>
  <c r="Y283" i="18"/>
  <c r="W283" i="18"/>
  <c r="V283" i="18"/>
  <c r="R283" i="18"/>
  <c r="L283" i="18"/>
  <c r="L285" i="18" s="1"/>
  <c r="J283" i="18"/>
  <c r="I283" i="18"/>
  <c r="I285" i="18" s="1"/>
  <c r="G283" i="18"/>
  <c r="G285" i="18" s="1"/>
  <c r="F283" i="18"/>
  <c r="C283" i="18"/>
  <c r="AR282" i="18"/>
  <c r="AO282" i="18"/>
  <c r="AT282" i="18" s="1"/>
  <c r="AA282" i="18"/>
  <c r="X282" i="18"/>
  <c r="AC282" i="18" s="1"/>
  <c r="K282" i="18"/>
  <c r="H282" i="18"/>
  <c r="AR281" i="18"/>
  <c r="AO281" i="18"/>
  <c r="AT281" i="18" s="1"/>
  <c r="AC281" i="18"/>
  <c r="AA281" i="18"/>
  <c r="X281" i="18"/>
  <c r="K281" i="18"/>
  <c r="H281" i="18"/>
  <c r="M281" i="18" s="1"/>
  <c r="AR280" i="18"/>
  <c r="AR283" i="18" s="1"/>
  <c r="AR285" i="18" s="1"/>
  <c r="AO280" i="18"/>
  <c r="AC280" i="18"/>
  <c r="AA280" i="18"/>
  <c r="X280" i="18"/>
  <c r="M280" i="18"/>
  <c r="AD280" i="18" s="1"/>
  <c r="K280" i="18"/>
  <c r="H280" i="18"/>
  <c r="AT279" i="18"/>
  <c r="AR279" i="18"/>
  <c r="AO279" i="18"/>
  <c r="AD279" i="18"/>
  <c r="AA279" i="18"/>
  <c r="X279" i="18"/>
  <c r="AC279" i="18" s="1"/>
  <c r="K279" i="18"/>
  <c r="H279" i="18"/>
  <c r="M279" i="18" s="1"/>
  <c r="AR278" i="18"/>
  <c r="AT278" i="18" s="1"/>
  <c r="AO278" i="18"/>
  <c r="AO283" i="18" s="1"/>
  <c r="AA278" i="18"/>
  <c r="AA283" i="18" s="1"/>
  <c r="X278" i="18"/>
  <c r="K278" i="18"/>
  <c r="H278" i="18"/>
  <c r="M278" i="18" s="1"/>
  <c r="AS274" i="18"/>
  <c r="AR274" i="18"/>
  <c r="AQ274" i="18"/>
  <c r="AP274" i="18"/>
  <c r="AN274" i="18"/>
  <c r="AM274" i="18"/>
  <c r="AI274" i="18"/>
  <c r="AB274" i="18"/>
  <c r="Z274" i="18"/>
  <c r="Y274" i="18"/>
  <c r="W274" i="18"/>
  <c r="V274" i="18"/>
  <c r="R274" i="18"/>
  <c r="L274" i="18"/>
  <c r="J274" i="18"/>
  <c r="I274" i="18"/>
  <c r="H274" i="18"/>
  <c r="G274" i="18"/>
  <c r="F274" i="18"/>
  <c r="F285" i="18" s="1"/>
  <c r="C274" i="18"/>
  <c r="AR273" i="18"/>
  <c r="AO273" i="18"/>
  <c r="AT273" i="18" s="1"/>
  <c r="AA273" i="18"/>
  <c r="X273" i="18"/>
  <c r="AC273" i="18" s="1"/>
  <c r="K273" i="18"/>
  <c r="H273" i="18"/>
  <c r="M273" i="18" s="1"/>
  <c r="AD273" i="18" s="1"/>
  <c r="AR272" i="18"/>
  <c r="AO272" i="18"/>
  <c r="AT272" i="18" s="1"/>
  <c r="AA272" i="18"/>
  <c r="AC272" i="18" s="1"/>
  <c r="X272" i="18"/>
  <c r="K272" i="18"/>
  <c r="H272" i="18"/>
  <c r="M272" i="18" s="1"/>
  <c r="AT271" i="18"/>
  <c r="AR271" i="18"/>
  <c r="AO271" i="18"/>
  <c r="AC271" i="18"/>
  <c r="AA271" i="18"/>
  <c r="X271" i="18"/>
  <c r="M271" i="18"/>
  <c r="AD271" i="18" s="1"/>
  <c r="K271" i="18"/>
  <c r="H271" i="18"/>
  <c r="AT270" i="18"/>
  <c r="AR270" i="18"/>
  <c r="AO270" i="18"/>
  <c r="AD270" i="18"/>
  <c r="AA270" i="18"/>
  <c r="AC270" i="18" s="1"/>
  <c r="X270" i="18"/>
  <c r="K270" i="18"/>
  <c r="H270" i="18"/>
  <c r="M270" i="18" s="1"/>
  <c r="AT269" i="18"/>
  <c r="AR269" i="18"/>
  <c r="AO269" i="18"/>
  <c r="AA269" i="18"/>
  <c r="X269" i="18"/>
  <c r="AC269" i="18" s="1"/>
  <c r="K269" i="18"/>
  <c r="H269" i="18"/>
  <c r="M269" i="18" s="1"/>
  <c r="AR268" i="18"/>
  <c r="AO268" i="18"/>
  <c r="AT268" i="18" s="1"/>
  <c r="AA268" i="18"/>
  <c r="X268" i="18"/>
  <c r="AC268" i="18" s="1"/>
  <c r="K268" i="18"/>
  <c r="M268" i="18" s="1"/>
  <c r="AD268" i="18" s="1"/>
  <c r="H268" i="18"/>
  <c r="AR267" i="18"/>
  <c r="AO267" i="18"/>
  <c r="AD267" i="18"/>
  <c r="AC267" i="18"/>
  <c r="AA267" i="18"/>
  <c r="AA274" i="18" s="1"/>
  <c r="X267" i="18"/>
  <c r="M267" i="18"/>
  <c r="M274" i="18" s="1"/>
  <c r="K267" i="18"/>
  <c r="H267" i="18"/>
  <c r="AT239" i="18"/>
  <c r="AS232" i="18"/>
  <c r="AR232" i="18"/>
  <c r="AQ232" i="18"/>
  <c r="AB232" i="18"/>
  <c r="AA232" i="18"/>
  <c r="Z232" i="18"/>
  <c r="M232" i="18"/>
  <c r="L232" i="18"/>
  <c r="K232" i="18"/>
  <c r="J232" i="18"/>
  <c r="AT231" i="18"/>
  <c r="AD231" i="18"/>
  <c r="AC231" i="18"/>
  <c r="M231" i="18"/>
  <c r="AT230" i="18"/>
  <c r="AC230" i="18"/>
  <c r="M230" i="18"/>
  <c r="AD230" i="18" s="1"/>
  <c r="AT229" i="18"/>
  <c r="AC229" i="18"/>
  <c r="M229" i="18"/>
  <c r="AD229" i="18" s="1"/>
  <c r="AT228" i="18"/>
  <c r="AC228" i="18"/>
  <c r="M228" i="18"/>
  <c r="AD228" i="18" s="1"/>
  <c r="AT227" i="18"/>
  <c r="AC227" i="18"/>
  <c r="M227" i="18"/>
  <c r="AT226" i="18"/>
  <c r="AD226" i="18"/>
  <c r="AC226" i="18"/>
  <c r="M226" i="18"/>
  <c r="AT225" i="18"/>
  <c r="AC225" i="18"/>
  <c r="AD225" i="18" s="1"/>
  <c r="M225" i="18"/>
  <c r="AT224" i="18"/>
  <c r="AC224" i="18"/>
  <c r="AD224" i="18" s="1"/>
  <c r="M224" i="18"/>
  <c r="AT223" i="18"/>
  <c r="AD223" i="18"/>
  <c r="AC223" i="18"/>
  <c r="M223" i="18"/>
  <c r="AT222" i="18"/>
  <c r="AC222" i="18"/>
  <c r="M222" i="18"/>
  <c r="AT221" i="18"/>
  <c r="AT232" i="18" s="1"/>
  <c r="AD221" i="18"/>
  <c r="AC221" i="18"/>
  <c r="M221" i="18"/>
  <c r="AS218" i="18"/>
  <c r="AR218" i="18"/>
  <c r="AQ218" i="18"/>
  <c r="AB218" i="18"/>
  <c r="AA218" i="18"/>
  <c r="Z218" i="18"/>
  <c r="L218" i="18"/>
  <c r="L241" i="18" s="1"/>
  <c r="D246" i="18" s="1"/>
  <c r="K218" i="18"/>
  <c r="M218" i="18" s="1"/>
  <c r="J218" i="18"/>
  <c r="AT217" i="18"/>
  <c r="AC217" i="18"/>
  <c r="M217" i="18"/>
  <c r="AD217" i="18" s="1"/>
  <c r="AT216" i="18"/>
  <c r="AT218" i="18" s="1"/>
  <c r="AD216" i="18"/>
  <c r="AC216" i="18"/>
  <c r="M216" i="18"/>
  <c r="AT215" i="18"/>
  <c r="AC215" i="18"/>
  <c r="AC218" i="18" s="1"/>
  <c r="M215" i="18"/>
  <c r="AD215" i="18" s="1"/>
  <c r="AD218" i="18" s="1"/>
  <c r="AT212" i="18"/>
  <c r="AS212" i="18"/>
  <c r="AR212" i="18"/>
  <c r="AQ212" i="18"/>
  <c r="AB212" i="18"/>
  <c r="AA212" i="18"/>
  <c r="Z212" i="18"/>
  <c r="L212" i="18"/>
  <c r="K212" i="18"/>
  <c r="J212" i="18"/>
  <c r="M212" i="18" s="1"/>
  <c r="AT211" i="18"/>
  <c r="AD211" i="18"/>
  <c r="AC211" i="18"/>
  <c r="M211" i="18"/>
  <c r="AT210" i="18"/>
  <c r="AC210" i="18"/>
  <c r="AC212" i="18" s="1"/>
  <c r="M210" i="18"/>
  <c r="AT209" i="18"/>
  <c r="AD209" i="18"/>
  <c r="AC209" i="18"/>
  <c r="M209" i="18"/>
  <c r="AQ205" i="18"/>
  <c r="AB205" i="18"/>
  <c r="Z205" i="18"/>
  <c r="AS203" i="18"/>
  <c r="AQ203" i="18"/>
  <c r="AP203" i="18"/>
  <c r="AP205" i="18" s="1"/>
  <c r="AN203" i="18"/>
  <c r="AN205" i="18" s="1"/>
  <c r="AM203" i="18"/>
  <c r="AI203" i="18"/>
  <c r="AB203" i="18"/>
  <c r="Z203" i="18"/>
  <c r="Y203" i="18"/>
  <c r="W203" i="18"/>
  <c r="W205" i="18" s="1"/>
  <c r="V203" i="18"/>
  <c r="R203" i="18"/>
  <c r="L203" i="18"/>
  <c r="L205" i="18" s="1"/>
  <c r="J203" i="18"/>
  <c r="J205" i="18" s="1"/>
  <c r="I203" i="18"/>
  <c r="G203" i="18"/>
  <c r="F203" i="18"/>
  <c r="C203" i="18"/>
  <c r="AR202" i="18"/>
  <c r="AO202" i="18"/>
  <c r="AT202" i="18" s="1"/>
  <c r="AA202" i="18"/>
  <c r="X202" i="18"/>
  <c r="AC202" i="18" s="1"/>
  <c r="K202" i="18"/>
  <c r="K203" i="18" s="1"/>
  <c r="H202" i="18"/>
  <c r="M202" i="18" s="1"/>
  <c r="AD202" i="18" s="1"/>
  <c r="AR201" i="18"/>
  <c r="AO201" i="18"/>
  <c r="AT201" i="18" s="1"/>
  <c r="AC201" i="18"/>
  <c r="AA201" i="18"/>
  <c r="X201" i="18"/>
  <c r="K201" i="18"/>
  <c r="H201" i="18"/>
  <c r="M201" i="18" s="1"/>
  <c r="AD201" i="18" s="1"/>
  <c r="AT200" i="18"/>
  <c r="AR200" i="18"/>
  <c r="AO200" i="18"/>
  <c r="AA200" i="18"/>
  <c r="AC200" i="18" s="1"/>
  <c r="X200" i="18"/>
  <c r="K200" i="18"/>
  <c r="M200" i="18" s="1"/>
  <c r="AD200" i="18" s="1"/>
  <c r="H200" i="18"/>
  <c r="AR199" i="18"/>
  <c r="AT199" i="18" s="1"/>
  <c r="AO199" i="18"/>
  <c r="AA199" i="18"/>
  <c r="X199" i="18"/>
  <c r="AC199" i="18" s="1"/>
  <c r="K199" i="18"/>
  <c r="H199" i="18"/>
  <c r="M199" i="18" s="1"/>
  <c r="AD199" i="18" s="1"/>
  <c r="AR198" i="18"/>
  <c r="AR203" i="18" s="1"/>
  <c r="AO198" i="18"/>
  <c r="AT198" i="18" s="1"/>
  <c r="AA198" i="18"/>
  <c r="AA203" i="18" s="1"/>
  <c r="X198" i="18"/>
  <c r="X203" i="18" s="1"/>
  <c r="K198" i="18"/>
  <c r="H198" i="18"/>
  <c r="AS194" i="18"/>
  <c r="AQ194" i="18"/>
  <c r="AP194" i="18"/>
  <c r="AN194" i="18"/>
  <c r="AM194" i="18"/>
  <c r="AI194" i="18"/>
  <c r="AB194" i="18"/>
  <c r="Z194" i="18"/>
  <c r="Y194" i="18"/>
  <c r="W194" i="18"/>
  <c r="V194" i="18"/>
  <c r="V205" i="18" s="1"/>
  <c r="R194" i="18"/>
  <c r="L194" i="18"/>
  <c r="J194" i="18"/>
  <c r="I194" i="18"/>
  <c r="G194" i="18"/>
  <c r="G205" i="18" s="1"/>
  <c r="F194" i="18"/>
  <c r="F205" i="18" s="1"/>
  <c r="C194" i="18"/>
  <c r="AT193" i="18"/>
  <c r="AR193" i="18"/>
  <c r="AO193" i="18"/>
  <c r="AA193" i="18"/>
  <c r="X193" i="18"/>
  <c r="AC193" i="18" s="1"/>
  <c r="K193" i="18"/>
  <c r="H193" i="18"/>
  <c r="AR192" i="18"/>
  <c r="AO192" i="18"/>
  <c r="AT192" i="18" s="1"/>
  <c r="AC192" i="18"/>
  <c r="AA192" i="18"/>
  <c r="X192" i="18"/>
  <c r="K192" i="18"/>
  <c r="H192" i="18"/>
  <c r="M192" i="18" s="1"/>
  <c r="AT191" i="18"/>
  <c r="AR191" i="18"/>
  <c r="AO191" i="18"/>
  <c r="AA191" i="18"/>
  <c r="AC191" i="18" s="1"/>
  <c r="X191" i="18"/>
  <c r="K191" i="18"/>
  <c r="H191" i="18"/>
  <c r="M191" i="18" s="1"/>
  <c r="AR190" i="18"/>
  <c r="AT190" i="18" s="1"/>
  <c r="AO190" i="18"/>
  <c r="AA190" i="18"/>
  <c r="X190" i="18"/>
  <c r="AC190" i="18" s="1"/>
  <c r="K190" i="18"/>
  <c r="H190" i="18"/>
  <c r="M190" i="18" s="1"/>
  <c r="AD190" i="18" s="1"/>
  <c r="AR189" i="18"/>
  <c r="AO189" i="18"/>
  <c r="AT189" i="18" s="1"/>
  <c r="AA189" i="18"/>
  <c r="X189" i="18"/>
  <c r="AC189" i="18" s="1"/>
  <c r="K189" i="18"/>
  <c r="H189" i="18"/>
  <c r="M189" i="18" s="1"/>
  <c r="AD189" i="18" s="1"/>
  <c r="AR188" i="18"/>
  <c r="AT188" i="18" s="1"/>
  <c r="AO188" i="18"/>
  <c r="AA188" i="18"/>
  <c r="X188" i="18"/>
  <c r="AC188" i="18" s="1"/>
  <c r="M188" i="18"/>
  <c r="AD188" i="18" s="1"/>
  <c r="K188" i="18"/>
  <c r="H188" i="18"/>
  <c r="AR187" i="18"/>
  <c r="AO187" i="18"/>
  <c r="AA187" i="18"/>
  <c r="X187" i="18"/>
  <c r="AC187" i="18" s="1"/>
  <c r="K187" i="18"/>
  <c r="M187" i="18" s="1"/>
  <c r="AD187" i="18" s="1"/>
  <c r="H187" i="18"/>
  <c r="H194" i="18" s="1"/>
  <c r="AT159" i="18"/>
  <c r="AT152" i="18"/>
  <c r="AS152" i="18"/>
  <c r="AR152" i="18"/>
  <c r="AQ152" i="18"/>
  <c r="AB152" i="18"/>
  <c r="AA152" i="18"/>
  <c r="Z152" i="18"/>
  <c r="L152" i="18"/>
  <c r="L155" i="18" s="1"/>
  <c r="K152" i="18"/>
  <c r="J152" i="18"/>
  <c r="M152" i="18" s="1"/>
  <c r="AT151" i="18"/>
  <c r="AD151" i="18"/>
  <c r="AC151" i="18"/>
  <c r="M151" i="18"/>
  <c r="AT150" i="18"/>
  <c r="AC150" i="18"/>
  <c r="M150" i="18"/>
  <c r="AD150" i="18" s="1"/>
  <c r="AT149" i="18"/>
  <c r="AD149" i="18"/>
  <c r="AC149" i="18"/>
  <c r="M149" i="18"/>
  <c r="AT148" i="18"/>
  <c r="AC148" i="18"/>
  <c r="M148" i="18"/>
  <c r="AD148" i="18" s="1"/>
  <c r="AT147" i="18"/>
  <c r="AD147" i="18"/>
  <c r="AC147" i="18"/>
  <c r="M147" i="18"/>
  <c r="AT146" i="18"/>
  <c r="AC146" i="18"/>
  <c r="M146" i="18"/>
  <c r="AD146" i="18" s="1"/>
  <c r="AT145" i="18"/>
  <c r="AC145" i="18"/>
  <c r="M145" i="18"/>
  <c r="AD145" i="18" s="1"/>
  <c r="AT144" i="18"/>
  <c r="AC144" i="18"/>
  <c r="M144" i="18"/>
  <c r="AD144" i="18" s="1"/>
  <c r="AT143" i="18"/>
  <c r="AD143" i="18"/>
  <c r="AC143" i="18"/>
  <c r="M143" i="18"/>
  <c r="AT142" i="18"/>
  <c r="AC142" i="18"/>
  <c r="M142" i="18"/>
  <c r="AT141" i="18"/>
  <c r="AD141" i="18"/>
  <c r="AC141" i="18"/>
  <c r="M141" i="18"/>
  <c r="AS138" i="18"/>
  <c r="AR138" i="18"/>
  <c r="AQ138" i="18"/>
  <c r="AB138" i="18"/>
  <c r="AA138" i="18"/>
  <c r="Z138" i="18"/>
  <c r="M138" i="18"/>
  <c r="L138" i="18"/>
  <c r="K138" i="18"/>
  <c r="J138" i="18"/>
  <c r="AT137" i="18"/>
  <c r="AC137" i="18"/>
  <c r="M137" i="18"/>
  <c r="AT136" i="18"/>
  <c r="AD136" i="18"/>
  <c r="AC136" i="18"/>
  <c r="M136" i="18"/>
  <c r="AT135" i="18"/>
  <c r="AT138" i="18" s="1"/>
  <c r="AC135" i="18"/>
  <c r="M135" i="18"/>
  <c r="AD135" i="18" s="1"/>
  <c r="AT132" i="18"/>
  <c r="AS132" i="18"/>
  <c r="AR132" i="18"/>
  <c r="AQ132" i="18"/>
  <c r="AC132" i="18"/>
  <c r="AB132" i="18"/>
  <c r="AA132" i="18"/>
  <c r="Z132" i="18"/>
  <c r="L132" i="18"/>
  <c r="K132" i="18"/>
  <c r="J132" i="18"/>
  <c r="M132" i="18" s="1"/>
  <c r="AT131" i="18"/>
  <c r="AC131" i="18"/>
  <c r="M131" i="18"/>
  <c r="AD131" i="18" s="1"/>
  <c r="AT130" i="18"/>
  <c r="AC130" i="18"/>
  <c r="M130" i="18"/>
  <c r="AD130" i="18" s="1"/>
  <c r="AT129" i="18"/>
  <c r="AD129" i="18"/>
  <c r="AD132" i="18" s="1"/>
  <c r="AC129" i="18"/>
  <c r="M129" i="18"/>
  <c r="AS125" i="18"/>
  <c r="AQ125" i="18"/>
  <c r="AB125" i="18"/>
  <c r="V125" i="18"/>
  <c r="AS123" i="18"/>
  <c r="AQ123" i="18"/>
  <c r="AP123" i="18"/>
  <c r="AP125" i="18" s="1"/>
  <c r="AO123" i="18"/>
  <c r="AN123" i="18"/>
  <c r="AN125" i="18" s="1"/>
  <c r="AM123" i="18"/>
  <c r="AI123" i="18"/>
  <c r="AB123" i="18"/>
  <c r="Z123" i="18"/>
  <c r="Z125" i="18" s="1"/>
  <c r="Y123" i="18"/>
  <c r="W123" i="18"/>
  <c r="W125" i="18" s="1"/>
  <c r="V123" i="18"/>
  <c r="R123" i="18"/>
  <c r="L123" i="18"/>
  <c r="L125" i="18" s="1"/>
  <c r="L161" i="18" s="1"/>
  <c r="K123" i="18"/>
  <c r="J123" i="18"/>
  <c r="J125" i="18" s="1"/>
  <c r="I123" i="18"/>
  <c r="G123" i="18"/>
  <c r="F123" i="18"/>
  <c r="C123" i="18"/>
  <c r="AT122" i="18"/>
  <c r="AR122" i="18"/>
  <c r="AO122" i="18"/>
  <c r="AA122" i="18"/>
  <c r="AC122" i="18" s="1"/>
  <c r="AD122" i="18" s="1"/>
  <c r="X122" i="18"/>
  <c r="M122" i="18"/>
  <c r="K122" i="18"/>
  <c r="H122" i="18"/>
  <c r="AR121" i="18"/>
  <c r="AT121" i="18" s="1"/>
  <c r="AO121" i="18"/>
  <c r="AA121" i="18"/>
  <c r="X121" i="18"/>
  <c r="AC121" i="18" s="1"/>
  <c r="K121" i="18"/>
  <c r="H121" i="18"/>
  <c r="M121" i="18" s="1"/>
  <c r="AD121" i="18" s="1"/>
  <c r="AR120" i="18"/>
  <c r="AO120" i="18"/>
  <c r="AT120" i="18" s="1"/>
  <c r="AD120" i="18"/>
  <c r="AA120" i="18"/>
  <c r="X120" i="18"/>
  <c r="AC120" i="18" s="1"/>
  <c r="K120" i="18"/>
  <c r="H120" i="18"/>
  <c r="M120" i="18" s="1"/>
  <c r="AR119" i="18"/>
  <c r="AO119" i="18"/>
  <c r="AT119" i="18" s="1"/>
  <c r="AA119" i="18"/>
  <c r="X119" i="18"/>
  <c r="AC119" i="18" s="1"/>
  <c r="M119" i="18"/>
  <c r="AD119" i="18" s="1"/>
  <c r="K119" i="18"/>
  <c r="H119" i="18"/>
  <c r="AR118" i="18"/>
  <c r="AR123" i="18" s="1"/>
  <c r="AO118" i="18"/>
  <c r="AT118" i="18" s="1"/>
  <c r="AA118" i="18"/>
  <c r="AC118" i="18" s="1"/>
  <c r="AC123" i="18" s="1"/>
  <c r="X118" i="18"/>
  <c r="X123" i="18" s="1"/>
  <c r="K118" i="18"/>
  <c r="M118" i="18" s="1"/>
  <c r="H118" i="18"/>
  <c r="AS114" i="18"/>
  <c r="AQ114" i="18"/>
  <c r="AP114" i="18"/>
  <c r="AN114" i="18"/>
  <c r="AM114" i="18"/>
  <c r="AI114" i="18"/>
  <c r="AB114" i="18"/>
  <c r="Z114" i="18"/>
  <c r="Y114" i="18"/>
  <c r="W114" i="18"/>
  <c r="V114" i="18"/>
  <c r="R114" i="18"/>
  <c r="L114" i="18"/>
  <c r="J114" i="18"/>
  <c r="I114" i="18"/>
  <c r="I125" i="18" s="1"/>
  <c r="G114" i="18"/>
  <c r="G125" i="18" s="1"/>
  <c r="F114" i="18"/>
  <c r="C114" i="18"/>
  <c r="AT113" i="18"/>
  <c r="AR113" i="18"/>
  <c r="AO113" i="18"/>
  <c r="AA113" i="18"/>
  <c r="AC113" i="18" s="1"/>
  <c r="X113" i="18"/>
  <c r="K113" i="18"/>
  <c r="H113" i="18"/>
  <c r="M113" i="18" s="1"/>
  <c r="AR112" i="18"/>
  <c r="AT112" i="18" s="1"/>
  <c r="AO112" i="18"/>
  <c r="AA112" i="18"/>
  <c r="X112" i="18"/>
  <c r="AC112" i="18" s="1"/>
  <c r="K112" i="18"/>
  <c r="H112" i="18"/>
  <c r="M112" i="18" s="1"/>
  <c r="AR111" i="18"/>
  <c r="AO111" i="18"/>
  <c r="AO114" i="18" s="1"/>
  <c r="AA111" i="18"/>
  <c r="X111" i="18"/>
  <c r="AC111" i="18" s="1"/>
  <c r="K111" i="18"/>
  <c r="M111" i="18" s="1"/>
  <c r="AD111" i="18" s="1"/>
  <c r="H111" i="18"/>
  <c r="AR110" i="18"/>
  <c r="AO110" i="18"/>
  <c r="AT110" i="18" s="1"/>
  <c r="AC110" i="18"/>
  <c r="AD110" i="18" s="1"/>
  <c r="AA110" i="18"/>
  <c r="X110" i="18"/>
  <c r="M110" i="18"/>
  <c r="K110" i="18"/>
  <c r="H110" i="18"/>
  <c r="AT109" i="18"/>
  <c r="AR109" i="18"/>
  <c r="AO109" i="18"/>
  <c r="AA109" i="18"/>
  <c r="X109" i="18"/>
  <c r="AC109" i="18" s="1"/>
  <c r="K109" i="18"/>
  <c r="M109" i="18" s="1"/>
  <c r="H109" i="18"/>
  <c r="AR108" i="18"/>
  <c r="AO108" i="18"/>
  <c r="AT108" i="18" s="1"/>
  <c r="AA108" i="18"/>
  <c r="X108" i="18"/>
  <c r="AC108" i="18" s="1"/>
  <c r="K108" i="18"/>
  <c r="H108" i="18"/>
  <c r="M108" i="18" s="1"/>
  <c r="AR107" i="18"/>
  <c r="AO107" i="18"/>
  <c r="AT107" i="18" s="1"/>
  <c r="AA107" i="18"/>
  <c r="AA114" i="18" s="1"/>
  <c r="X107" i="18"/>
  <c r="K107" i="18"/>
  <c r="K114" i="18" s="1"/>
  <c r="H107" i="18"/>
  <c r="AT79" i="18"/>
  <c r="AS72" i="18"/>
  <c r="AR72" i="18"/>
  <c r="AQ72" i="18"/>
  <c r="AB72" i="18"/>
  <c r="AA72" i="18"/>
  <c r="Z72" i="18"/>
  <c r="L72" i="18"/>
  <c r="K72" i="18"/>
  <c r="J72" i="18"/>
  <c r="AT71" i="18"/>
  <c r="AC71" i="18"/>
  <c r="M71" i="18"/>
  <c r="AD71" i="18" s="1"/>
  <c r="AT70" i="18"/>
  <c r="AD70" i="18"/>
  <c r="AC70" i="18"/>
  <c r="M70" i="18"/>
  <c r="AT69" i="18"/>
  <c r="AC69" i="18"/>
  <c r="M69" i="18"/>
  <c r="AD69" i="18" s="1"/>
  <c r="AT68" i="18"/>
  <c r="AC68" i="18"/>
  <c r="M68" i="18"/>
  <c r="AD68" i="18" s="1"/>
  <c r="AT67" i="18"/>
  <c r="AC67" i="18"/>
  <c r="AD67" i="18" s="1"/>
  <c r="M67" i="18"/>
  <c r="AT66" i="18"/>
  <c r="AD66" i="18"/>
  <c r="AC66" i="18"/>
  <c r="M66" i="18"/>
  <c r="AT65" i="18"/>
  <c r="AC65" i="18"/>
  <c r="AD65" i="18" s="1"/>
  <c r="M65" i="18"/>
  <c r="AT64" i="18"/>
  <c r="AC64" i="18"/>
  <c r="M64" i="18"/>
  <c r="AD64" i="18" s="1"/>
  <c r="AT63" i="18"/>
  <c r="AC63" i="18"/>
  <c r="M63" i="18"/>
  <c r="AD63" i="18" s="1"/>
  <c r="AT62" i="18"/>
  <c r="AD62" i="18"/>
  <c r="AC62" i="18"/>
  <c r="M62" i="18"/>
  <c r="AT61" i="18"/>
  <c r="AT72" i="18" s="1"/>
  <c r="AC61" i="18"/>
  <c r="AC72" i="18" s="1"/>
  <c r="M61" i="18"/>
  <c r="AD61" i="18" s="1"/>
  <c r="AS58" i="18"/>
  <c r="AR58" i="18"/>
  <c r="AQ58" i="18"/>
  <c r="AB58" i="18"/>
  <c r="AA58" i="18"/>
  <c r="Z58" i="18"/>
  <c r="L58" i="18"/>
  <c r="L81" i="18" s="1"/>
  <c r="K58" i="18"/>
  <c r="M58" i="18" s="1"/>
  <c r="J58" i="18"/>
  <c r="AT57" i="18"/>
  <c r="AD57" i="18"/>
  <c r="AC57" i="18"/>
  <c r="M57" i="18"/>
  <c r="AT56" i="18"/>
  <c r="AC56" i="18"/>
  <c r="M56" i="18"/>
  <c r="AD56" i="18" s="1"/>
  <c r="AT55" i="18"/>
  <c r="AT58" i="18" s="1"/>
  <c r="AC55" i="18"/>
  <c r="AC58" i="18" s="1"/>
  <c r="M55" i="18"/>
  <c r="AD55" i="18" s="1"/>
  <c r="AS52" i="18"/>
  <c r="AR52" i="18"/>
  <c r="AQ52" i="18"/>
  <c r="AB52" i="18"/>
  <c r="AA52" i="18"/>
  <c r="Z52" i="18"/>
  <c r="L52" i="18"/>
  <c r="M52" i="18" s="1"/>
  <c r="K52" i="18"/>
  <c r="J52" i="18"/>
  <c r="AT51" i="18"/>
  <c r="AC51" i="18"/>
  <c r="M51" i="18"/>
  <c r="AD51" i="18" s="1"/>
  <c r="AT50" i="18"/>
  <c r="AC50" i="18"/>
  <c r="M50" i="18"/>
  <c r="AD50" i="18" s="1"/>
  <c r="AT49" i="18"/>
  <c r="AT52" i="18" s="1"/>
  <c r="AC49" i="18"/>
  <c r="AD49" i="18" s="1"/>
  <c r="M49" i="18"/>
  <c r="AP45" i="18"/>
  <c r="I45" i="18"/>
  <c r="AS43" i="18"/>
  <c r="AQ43" i="18"/>
  <c r="AQ45" i="18" s="1"/>
  <c r="AP43" i="18"/>
  <c r="AN43" i="18"/>
  <c r="AN45" i="18" s="1"/>
  <c r="AM43" i="18"/>
  <c r="AM45" i="18" s="1"/>
  <c r="AJ43" i="18"/>
  <c r="AB43" i="18"/>
  <c r="AB45" i="18" s="1"/>
  <c r="AB81" i="18" s="1"/>
  <c r="Z43" i="18"/>
  <c r="Y43" i="18"/>
  <c r="W43" i="18"/>
  <c r="W45" i="18" s="1"/>
  <c r="V43" i="18"/>
  <c r="V45" i="18" s="1"/>
  <c r="S43" i="18"/>
  <c r="L43" i="18"/>
  <c r="L45" i="18" s="1"/>
  <c r="J43" i="18"/>
  <c r="I43" i="18"/>
  <c r="G43" i="18"/>
  <c r="G45" i="18" s="1"/>
  <c r="F43" i="18"/>
  <c r="F45" i="18" s="1"/>
  <c r="C43" i="18"/>
  <c r="AR42" i="18"/>
  <c r="AO42" i="18"/>
  <c r="AT42" i="18" s="1"/>
  <c r="AA42" i="18"/>
  <c r="X42" i="18"/>
  <c r="AC42" i="18" s="1"/>
  <c r="K42" i="18"/>
  <c r="M42" i="18" s="1"/>
  <c r="AD42" i="18" s="1"/>
  <c r="H42" i="18"/>
  <c r="AR41" i="18"/>
  <c r="AO41" i="18"/>
  <c r="AT41" i="18" s="1"/>
  <c r="AA41" i="18"/>
  <c r="AC41" i="18" s="1"/>
  <c r="AD41" i="18" s="1"/>
  <c r="X41" i="18"/>
  <c r="M41" i="18"/>
  <c r="K41" i="18"/>
  <c r="H41" i="18"/>
  <c r="AT40" i="18"/>
  <c r="AR40" i="18"/>
  <c r="AO40" i="18"/>
  <c r="AC40" i="18"/>
  <c r="AA40" i="18"/>
  <c r="X40" i="18"/>
  <c r="K40" i="18"/>
  <c r="M40" i="18" s="1"/>
  <c r="AD40" i="18" s="1"/>
  <c r="H40" i="18"/>
  <c r="AR39" i="18"/>
  <c r="AO39" i="18"/>
  <c r="AT39" i="18" s="1"/>
  <c r="AA39" i="18"/>
  <c r="AC39" i="18" s="1"/>
  <c r="X39" i="18"/>
  <c r="K39" i="18"/>
  <c r="H39" i="18"/>
  <c r="M39" i="18" s="1"/>
  <c r="AR38" i="18"/>
  <c r="AR43" i="18" s="1"/>
  <c r="AO38" i="18"/>
  <c r="AO43" i="18" s="1"/>
  <c r="AA38" i="18"/>
  <c r="AA43" i="18" s="1"/>
  <c r="X38" i="18"/>
  <c r="AC38" i="18" s="1"/>
  <c r="K38" i="18"/>
  <c r="K43" i="18" s="1"/>
  <c r="H38" i="18"/>
  <c r="H43" i="18" s="1"/>
  <c r="H45" i="18" s="1"/>
  <c r="AD35" i="18"/>
  <c r="AS34" i="18"/>
  <c r="AS45" i="18" s="1"/>
  <c r="AQ34" i="18"/>
  <c r="AP34" i="18"/>
  <c r="AN34" i="18"/>
  <c r="AM34" i="18"/>
  <c r="AJ34" i="18"/>
  <c r="AB34" i="18"/>
  <c r="Z34" i="18"/>
  <c r="Z45" i="18" s="1"/>
  <c r="Y34" i="18"/>
  <c r="Y45" i="18" s="1"/>
  <c r="W34" i="18"/>
  <c r="V34" i="18"/>
  <c r="S34" i="18"/>
  <c r="L34" i="18"/>
  <c r="J34" i="18"/>
  <c r="J45" i="18" s="1"/>
  <c r="I34" i="18"/>
  <c r="G34" i="18"/>
  <c r="F34" i="18"/>
  <c r="C34" i="18"/>
  <c r="AR33" i="18"/>
  <c r="AT33" i="18" s="1"/>
  <c r="AO33" i="18"/>
  <c r="AA33" i="18"/>
  <c r="X33" i="18"/>
  <c r="AC33" i="18" s="1"/>
  <c r="K33" i="18"/>
  <c r="H33" i="18"/>
  <c r="M33" i="18" s="1"/>
  <c r="AR32" i="18"/>
  <c r="AO32" i="18"/>
  <c r="AT32" i="18" s="1"/>
  <c r="AA32" i="18"/>
  <c r="X32" i="18"/>
  <c r="AC32" i="18" s="1"/>
  <c r="K32" i="18"/>
  <c r="H32" i="18"/>
  <c r="M32" i="18" s="1"/>
  <c r="AD32" i="18" s="1"/>
  <c r="AR31" i="18"/>
  <c r="AO31" i="18"/>
  <c r="AT31" i="18" s="1"/>
  <c r="AA31" i="18"/>
  <c r="X31" i="18"/>
  <c r="AC31" i="18" s="1"/>
  <c r="AD31" i="18" s="1"/>
  <c r="M31" i="18"/>
  <c r="K31" i="18"/>
  <c r="H31" i="18"/>
  <c r="AT30" i="18"/>
  <c r="AR30" i="18"/>
  <c r="AO30" i="18"/>
  <c r="AC30" i="18"/>
  <c r="AA30" i="18"/>
  <c r="X30" i="18"/>
  <c r="K30" i="18"/>
  <c r="M30" i="18" s="1"/>
  <c r="AD30" i="18" s="1"/>
  <c r="H30" i="18"/>
  <c r="AR29" i="18"/>
  <c r="AO29" i="18"/>
  <c r="AT29" i="18" s="1"/>
  <c r="AA29" i="18"/>
  <c r="AC29" i="18" s="1"/>
  <c r="X29" i="18"/>
  <c r="K29" i="18"/>
  <c r="H29" i="18"/>
  <c r="M29" i="18" s="1"/>
  <c r="AD29" i="18" s="1"/>
  <c r="AR28" i="18"/>
  <c r="AO28" i="18"/>
  <c r="AO34" i="18" s="1"/>
  <c r="AA28" i="18"/>
  <c r="X28" i="18"/>
  <c r="AC28" i="18" s="1"/>
  <c r="K28" i="18"/>
  <c r="H28" i="18"/>
  <c r="M28" i="18" s="1"/>
  <c r="AR27" i="18"/>
  <c r="AR34" i="18" s="1"/>
  <c r="AO27" i="18"/>
  <c r="AT27" i="18" s="1"/>
  <c r="AA27" i="18"/>
  <c r="AA34" i="18" s="1"/>
  <c r="X27" i="18"/>
  <c r="X34" i="18" s="1"/>
  <c r="M27" i="18"/>
  <c r="K27" i="18"/>
  <c r="H27" i="18"/>
  <c r="H34" i="18" s="1"/>
  <c r="S9" i="18"/>
  <c r="D9" i="18"/>
  <c r="AI5" i="18"/>
  <c r="R5" i="18"/>
  <c r="AI4" i="18"/>
  <c r="R4" i="18"/>
  <c r="AI3" i="18"/>
  <c r="R3" i="18"/>
  <c r="AT559" i="17"/>
  <c r="AS552" i="17"/>
  <c r="AR552" i="17"/>
  <c r="AQ552" i="17"/>
  <c r="AC552" i="17"/>
  <c r="AB552" i="17"/>
  <c r="AB555" i="17" s="1"/>
  <c r="AA552" i="17"/>
  <c r="Z552" i="17"/>
  <c r="L552" i="17"/>
  <c r="K552" i="17"/>
  <c r="J552" i="17"/>
  <c r="M552" i="17" s="1"/>
  <c r="AT551" i="17"/>
  <c r="AD551" i="17"/>
  <c r="AC551" i="17"/>
  <c r="M551" i="17"/>
  <c r="AT550" i="17"/>
  <c r="AC550" i="17"/>
  <c r="AD550" i="17" s="1"/>
  <c r="M550" i="17"/>
  <c r="AT549" i="17"/>
  <c r="AC549" i="17"/>
  <c r="AD549" i="17" s="1"/>
  <c r="M549" i="17"/>
  <c r="AT548" i="17"/>
  <c r="AC548" i="17"/>
  <c r="M548" i="17"/>
  <c r="AT547" i="17"/>
  <c r="AC547" i="17"/>
  <c r="M547" i="17"/>
  <c r="AD547" i="17" s="1"/>
  <c r="AT546" i="17"/>
  <c r="AC546" i="17"/>
  <c r="M546" i="17"/>
  <c r="AD546" i="17" s="1"/>
  <c r="AT545" i="17"/>
  <c r="AC545" i="17"/>
  <c r="AD545" i="17" s="1"/>
  <c r="M545" i="17"/>
  <c r="AT544" i="17"/>
  <c r="AC544" i="17"/>
  <c r="M544" i="17"/>
  <c r="AD544" i="17" s="1"/>
  <c r="AT543" i="17"/>
  <c r="AD543" i="17"/>
  <c r="AC543" i="17"/>
  <c r="M543" i="17"/>
  <c r="AT542" i="17"/>
  <c r="AC542" i="17"/>
  <c r="AD542" i="17" s="1"/>
  <c r="M542" i="17"/>
  <c r="AT541" i="17"/>
  <c r="AC541" i="17"/>
  <c r="AD541" i="17" s="1"/>
  <c r="M541" i="17"/>
  <c r="AS538" i="17"/>
  <c r="AR538" i="17"/>
  <c r="AQ538" i="17"/>
  <c r="AB538" i="17"/>
  <c r="AA538" i="17"/>
  <c r="Z538" i="17"/>
  <c r="L538" i="17"/>
  <c r="K538" i="17"/>
  <c r="J538" i="17"/>
  <c r="AT537" i="17"/>
  <c r="AT538" i="17" s="1"/>
  <c r="AC537" i="17"/>
  <c r="M537" i="17"/>
  <c r="AD537" i="17" s="1"/>
  <c r="AT536" i="17"/>
  <c r="AC536" i="17"/>
  <c r="M536" i="17"/>
  <c r="AD536" i="17" s="1"/>
  <c r="AT535" i="17"/>
  <c r="AC535" i="17"/>
  <c r="AC538" i="17" s="1"/>
  <c r="M535" i="17"/>
  <c r="AD535" i="17" s="1"/>
  <c r="AS532" i="17"/>
  <c r="AR532" i="17"/>
  <c r="AQ532" i="17"/>
  <c r="AC532" i="17"/>
  <c r="AB532" i="17"/>
  <c r="AB561" i="17" s="1"/>
  <c r="AA532" i="17"/>
  <c r="Z532" i="17"/>
  <c r="L532" i="17"/>
  <c r="K532" i="17"/>
  <c r="J532" i="17"/>
  <c r="M532" i="17" s="1"/>
  <c r="AT531" i="17"/>
  <c r="AC531" i="17"/>
  <c r="AD531" i="17" s="1"/>
  <c r="M531" i="17"/>
  <c r="AT530" i="17"/>
  <c r="AC530" i="17"/>
  <c r="M530" i="17"/>
  <c r="AD530" i="17" s="1"/>
  <c r="AT529" i="17"/>
  <c r="AD529" i="17"/>
  <c r="AC529" i="17"/>
  <c r="M529" i="17"/>
  <c r="AS525" i="17"/>
  <c r="AB525" i="17"/>
  <c r="V525" i="17"/>
  <c r="J525" i="17"/>
  <c r="I525" i="17"/>
  <c r="F525" i="17"/>
  <c r="AS523" i="17"/>
  <c r="AQ523" i="17"/>
  <c r="AQ525" i="17" s="1"/>
  <c r="AP523" i="17"/>
  <c r="AP525" i="17" s="1"/>
  <c r="AN523" i="17"/>
  <c r="AN525" i="17" s="1"/>
  <c r="AM523" i="17"/>
  <c r="AI523" i="17"/>
  <c r="AB523" i="17"/>
  <c r="AA523" i="17"/>
  <c r="AA525" i="17" s="1"/>
  <c r="Z523" i="17"/>
  <c r="Z525" i="17" s="1"/>
  <c r="AA555" i="17" s="1"/>
  <c r="Y523" i="17"/>
  <c r="W523" i="17"/>
  <c r="W525" i="17" s="1"/>
  <c r="V523" i="17"/>
  <c r="R523" i="17"/>
  <c r="L523" i="17"/>
  <c r="K523" i="17"/>
  <c r="J523" i="17"/>
  <c r="I523" i="17"/>
  <c r="G523" i="17"/>
  <c r="G525" i="17" s="1"/>
  <c r="F523" i="17"/>
  <c r="C523" i="17"/>
  <c r="AT522" i="17"/>
  <c r="AR522" i="17"/>
  <c r="AO522" i="17"/>
  <c r="AA522" i="17"/>
  <c r="X522" i="17"/>
  <c r="AC522" i="17" s="1"/>
  <c r="K522" i="17"/>
  <c r="H522" i="17"/>
  <c r="M522" i="17" s="1"/>
  <c r="AD522" i="17" s="1"/>
  <c r="AR521" i="17"/>
  <c r="AO521" i="17"/>
  <c r="AT521" i="17" s="1"/>
  <c r="AA521" i="17"/>
  <c r="X521" i="17"/>
  <c r="AC521" i="17" s="1"/>
  <c r="K521" i="17"/>
  <c r="H521" i="17"/>
  <c r="M521" i="17" s="1"/>
  <c r="AD521" i="17" s="1"/>
  <c r="AR520" i="17"/>
  <c r="AO520" i="17"/>
  <c r="AT520" i="17" s="1"/>
  <c r="AA520" i="17"/>
  <c r="AC520" i="17" s="1"/>
  <c r="X520" i="17"/>
  <c r="K520" i="17"/>
  <c r="M520" i="17" s="1"/>
  <c r="AD520" i="17" s="1"/>
  <c r="H520" i="17"/>
  <c r="AT519" i="17"/>
  <c r="AR519" i="17"/>
  <c r="AO519" i="17"/>
  <c r="AA519" i="17"/>
  <c r="X519" i="17"/>
  <c r="AC519" i="17" s="1"/>
  <c r="M519" i="17"/>
  <c r="K519" i="17"/>
  <c r="H519" i="17"/>
  <c r="AR518" i="17"/>
  <c r="AO518" i="17"/>
  <c r="AO523" i="17" s="1"/>
  <c r="AA518" i="17"/>
  <c r="X518" i="17"/>
  <c r="K518" i="17"/>
  <c r="H518" i="17"/>
  <c r="AS514" i="17"/>
  <c r="AQ514" i="17"/>
  <c r="AP514" i="17"/>
  <c r="AN514" i="17"/>
  <c r="AM514" i="17"/>
  <c r="AM525" i="17" s="1"/>
  <c r="AI514" i="17"/>
  <c r="AB514" i="17"/>
  <c r="AA514" i="17"/>
  <c r="Z514" i="17"/>
  <c r="Y514" i="17"/>
  <c r="W514" i="17"/>
  <c r="V514" i="17"/>
  <c r="R514" i="17"/>
  <c r="L514" i="17"/>
  <c r="J514" i="17"/>
  <c r="I514" i="17"/>
  <c r="G514" i="17"/>
  <c r="F514" i="17"/>
  <c r="C514" i="17"/>
  <c r="AT513" i="17"/>
  <c r="AR513" i="17"/>
  <c r="AO513" i="17"/>
  <c r="AA513" i="17"/>
  <c r="X513" i="17"/>
  <c r="AC513" i="17" s="1"/>
  <c r="K513" i="17"/>
  <c r="H513" i="17"/>
  <c r="M513" i="17" s="1"/>
  <c r="AD513" i="17" s="1"/>
  <c r="AR512" i="17"/>
  <c r="AO512" i="17"/>
  <c r="AA512" i="17"/>
  <c r="X512" i="17"/>
  <c r="AC512" i="17" s="1"/>
  <c r="K512" i="17"/>
  <c r="M512" i="17" s="1"/>
  <c r="AD512" i="17" s="1"/>
  <c r="H512" i="17"/>
  <c r="AR511" i="17"/>
  <c r="AO511" i="17"/>
  <c r="AT511" i="17" s="1"/>
  <c r="AA511" i="17"/>
  <c r="AC511" i="17" s="1"/>
  <c r="X511" i="17"/>
  <c r="K511" i="17"/>
  <c r="M511" i="17" s="1"/>
  <c r="H511" i="17"/>
  <c r="AR510" i="17"/>
  <c r="AT510" i="17" s="1"/>
  <c r="AO510" i="17"/>
  <c r="AA510" i="17"/>
  <c r="X510" i="17"/>
  <c r="AC510" i="17" s="1"/>
  <c r="M510" i="17"/>
  <c r="K510" i="17"/>
  <c r="H510" i="17"/>
  <c r="AR509" i="17"/>
  <c r="AO509" i="17"/>
  <c r="AT509" i="17" s="1"/>
  <c r="AA509" i="17"/>
  <c r="X509" i="17"/>
  <c r="AC509" i="17" s="1"/>
  <c r="K509" i="17"/>
  <c r="H509" i="17"/>
  <c r="M509" i="17" s="1"/>
  <c r="AD509" i="17" s="1"/>
  <c r="AR508" i="17"/>
  <c r="AO508" i="17"/>
  <c r="AT508" i="17" s="1"/>
  <c r="AA508" i="17"/>
  <c r="X508" i="17"/>
  <c r="AC508" i="17" s="1"/>
  <c r="K508" i="17"/>
  <c r="H508" i="17"/>
  <c r="AT507" i="17"/>
  <c r="AR507" i="17"/>
  <c r="AR514" i="17" s="1"/>
  <c r="AO507" i="17"/>
  <c r="AA507" i="17"/>
  <c r="AC507" i="17" s="1"/>
  <c r="X507" i="17"/>
  <c r="K507" i="17"/>
  <c r="H507" i="17"/>
  <c r="AT479" i="17"/>
  <c r="AB475" i="17"/>
  <c r="AS472" i="17"/>
  <c r="AR472" i="17"/>
  <c r="AQ472" i="17"/>
  <c r="AB472" i="17"/>
  <c r="AA472" i="17"/>
  <c r="Z472" i="17"/>
  <c r="L472" i="17"/>
  <c r="K472" i="17"/>
  <c r="J472" i="17"/>
  <c r="AT471" i="17"/>
  <c r="AC471" i="17"/>
  <c r="AD471" i="17" s="1"/>
  <c r="M471" i="17"/>
  <c r="AT470" i="17"/>
  <c r="AC470" i="17"/>
  <c r="M470" i="17"/>
  <c r="AD470" i="17" s="1"/>
  <c r="AT469" i="17"/>
  <c r="AD469" i="17"/>
  <c r="AC469" i="17"/>
  <c r="M469" i="17"/>
  <c r="AT468" i="17"/>
  <c r="AD468" i="17"/>
  <c r="AC468" i="17"/>
  <c r="M468" i="17"/>
  <c r="AT467" i="17"/>
  <c r="AC467" i="17"/>
  <c r="AD467" i="17" s="1"/>
  <c r="M467" i="17"/>
  <c r="AT466" i="17"/>
  <c r="AC466" i="17"/>
  <c r="M466" i="17"/>
  <c r="AD466" i="17" s="1"/>
  <c r="AT465" i="17"/>
  <c r="AD465" i="17"/>
  <c r="AC465" i="17"/>
  <c r="M465" i="17"/>
  <c r="AT464" i="17"/>
  <c r="AC464" i="17"/>
  <c r="M464" i="17"/>
  <c r="AD464" i="17" s="1"/>
  <c r="AT463" i="17"/>
  <c r="AC463" i="17"/>
  <c r="AD463" i="17" s="1"/>
  <c r="M463" i="17"/>
  <c r="AT462" i="17"/>
  <c r="AC462" i="17"/>
  <c r="M462" i="17"/>
  <c r="AD462" i="17" s="1"/>
  <c r="AT461" i="17"/>
  <c r="AT472" i="17" s="1"/>
  <c r="AD461" i="17"/>
  <c r="AC461" i="17"/>
  <c r="M461" i="17"/>
  <c r="AS458" i="17"/>
  <c r="AS481" i="17" s="1"/>
  <c r="AI486" i="17" s="1"/>
  <c r="AR458" i="17"/>
  <c r="AQ458" i="17"/>
  <c r="AB458" i="17"/>
  <c r="AA458" i="17"/>
  <c r="Z458" i="17"/>
  <c r="M458" i="17"/>
  <c r="L458" i="17"/>
  <c r="K458" i="17"/>
  <c r="J458" i="17"/>
  <c r="AT457" i="17"/>
  <c r="AC457" i="17"/>
  <c r="AD457" i="17" s="1"/>
  <c r="M457" i="17"/>
  <c r="AT456" i="17"/>
  <c r="AD456" i="17"/>
  <c r="AC456" i="17"/>
  <c r="M456" i="17"/>
  <c r="AT455" i="17"/>
  <c r="AT458" i="17" s="1"/>
  <c r="AC455" i="17"/>
  <c r="AC458" i="17" s="1"/>
  <c r="M455" i="17"/>
  <c r="AS452" i="17"/>
  <c r="AR452" i="17"/>
  <c r="AQ452" i="17"/>
  <c r="AC452" i="17"/>
  <c r="AB452" i="17"/>
  <c r="AA452" i="17"/>
  <c r="Z452" i="17"/>
  <c r="L452" i="17"/>
  <c r="K452" i="17"/>
  <c r="J452" i="17"/>
  <c r="M452" i="17" s="1"/>
  <c r="AT451" i="17"/>
  <c r="AC451" i="17"/>
  <c r="M451" i="17"/>
  <c r="AT450" i="17"/>
  <c r="AC450" i="17"/>
  <c r="M450" i="17"/>
  <c r="AT449" i="17"/>
  <c r="AT452" i="17" s="1"/>
  <c r="AC449" i="17"/>
  <c r="AD449" i="17" s="1"/>
  <c r="M449" i="17"/>
  <c r="AS445" i="17"/>
  <c r="AM445" i="17"/>
  <c r="Z445" i="17"/>
  <c r="V445" i="17"/>
  <c r="AS443" i="17"/>
  <c r="AQ443" i="17"/>
  <c r="AQ445" i="17" s="1"/>
  <c r="AP443" i="17"/>
  <c r="AP445" i="17" s="1"/>
  <c r="AO443" i="17"/>
  <c r="AN443" i="17"/>
  <c r="AN445" i="17" s="1"/>
  <c r="AM443" i="17"/>
  <c r="AI443" i="17"/>
  <c r="AB443" i="17"/>
  <c r="AB445" i="17" s="1"/>
  <c r="Z443" i="17"/>
  <c r="Y443" i="17"/>
  <c r="Y445" i="17" s="1"/>
  <c r="W443" i="17"/>
  <c r="V443" i="17"/>
  <c r="R443" i="17"/>
  <c r="L443" i="17"/>
  <c r="J443" i="17"/>
  <c r="J445" i="17" s="1"/>
  <c r="I443" i="17"/>
  <c r="I445" i="17" s="1"/>
  <c r="G443" i="17"/>
  <c r="G445" i="17" s="1"/>
  <c r="F443" i="17"/>
  <c r="C443" i="17"/>
  <c r="AR442" i="17"/>
  <c r="AO442" i="17"/>
  <c r="AT442" i="17" s="1"/>
  <c r="AA442" i="17"/>
  <c r="AC442" i="17" s="1"/>
  <c r="AD442" i="17" s="1"/>
  <c r="X442" i="17"/>
  <c r="K442" i="17"/>
  <c r="M442" i="17" s="1"/>
  <c r="H442" i="17"/>
  <c r="AR441" i="17"/>
  <c r="AT441" i="17" s="1"/>
  <c r="AO441" i="17"/>
  <c r="AC441" i="17"/>
  <c r="AA441" i="17"/>
  <c r="X441" i="17"/>
  <c r="M441" i="17"/>
  <c r="K441" i="17"/>
  <c r="H441" i="17"/>
  <c r="AT440" i="17"/>
  <c r="AR440" i="17"/>
  <c r="AO440" i="17"/>
  <c r="AA440" i="17"/>
  <c r="X440" i="17"/>
  <c r="AC440" i="17" s="1"/>
  <c r="K440" i="17"/>
  <c r="H440" i="17"/>
  <c r="M440" i="17" s="1"/>
  <c r="AD440" i="17" s="1"/>
  <c r="AR439" i="17"/>
  <c r="AO439" i="17"/>
  <c r="AT439" i="17" s="1"/>
  <c r="AA439" i="17"/>
  <c r="X439" i="17"/>
  <c r="K439" i="17"/>
  <c r="H439" i="17"/>
  <c r="M439" i="17" s="1"/>
  <c r="AT438" i="17"/>
  <c r="AR438" i="17"/>
  <c r="AO438" i="17"/>
  <c r="AA438" i="17"/>
  <c r="AC438" i="17" s="1"/>
  <c r="X438" i="17"/>
  <c r="M438" i="17"/>
  <c r="K438" i="17"/>
  <c r="H438" i="17"/>
  <c r="AS434" i="17"/>
  <c r="AQ434" i="17"/>
  <c r="AP434" i="17"/>
  <c r="AN434" i="17"/>
  <c r="AM434" i="17"/>
  <c r="AI434" i="17"/>
  <c r="AB434" i="17"/>
  <c r="Z434" i="17"/>
  <c r="Y434" i="17"/>
  <c r="W434" i="17"/>
  <c r="W445" i="17" s="1"/>
  <c r="V434" i="17"/>
  <c r="R434" i="17"/>
  <c r="L434" i="17"/>
  <c r="L445" i="17" s="1"/>
  <c r="J434" i="17"/>
  <c r="I434" i="17"/>
  <c r="G434" i="17"/>
  <c r="F434" i="17"/>
  <c r="C434" i="17"/>
  <c r="AR433" i="17"/>
  <c r="AO433" i="17"/>
  <c r="AT433" i="17" s="1"/>
  <c r="AA433" i="17"/>
  <c r="AC433" i="17" s="1"/>
  <c r="X433" i="17"/>
  <c r="K433" i="17"/>
  <c r="M433" i="17" s="1"/>
  <c r="AD433" i="17" s="1"/>
  <c r="H433" i="17"/>
  <c r="AR432" i="17"/>
  <c r="AT432" i="17" s="1"/>
  <c r="AO432" i="17"/>
  <c r="AA432" i="17"/>
  <c r="X432" i="17"/>
  <c r="AC432" i="17" s="1"/>
  <c r="M432" i="17"/>
  <c r="K432" i="17"/>
  <c r="H432" i="17"/>
  <c r="AR431" i="17"/>
  <c r="AO431" i="17"/>
  <c r="AA431" i="17"/>
  <c r="X431" i="17"/>
  <c r="AC431" i="17" s="1"/>
  <c r="K431" i="17"/>
  <c r="H431" i="17"/>
  <c r="M431" i="17" s="1"/>
  <c r="AD431" i="17" s="1"/>
  <c r="AR430" i="17"/>
  <c r="AO430" i="17"/>
  <c r="AT430" i="17" s="1"/>
  <c r="AA430" i="17"/>
  <c r="X430" i="17"/>
  <c r="AC430" i="17" s="1"/>
  <c r="K430" i="17"/>
  <c r="H430" i="17"/>
  <c r="M430" i="17" s="1"/>
  <c r="AD430" i="17" s="1"/>
  <c r="AT429" i="17"/>
  <c r="AR429" i="17"/>
  <c r="AO429" i="17"/>
  <c r="AA429" i="17"/>
  <c r="AC429" i="17" s="1"/>
  <c r="X429" i="17"/>
  <c r="K429" i="17"/>
  <c r="M429" i="17" s="1"/>
  <c r="AD429" i="17" s="1"/>
  <c r="H429" i="17"/>
  <c r="AR428" i="17"/>
  <c r="AT428" i="17" s="1"/>
  <c r="AO428" i="17"/>
  <c r="AC428" i="17"/>
  <c r="AA428" i="17"/>
  <c r="X428" i="17"/>
  <c r="M428" i="17"/>
  <c r="AD428" i="17" s="1"/>
  <c r="K428" i="17"/>
  <c r="H428" i="17"/>
  <c r="AT427" i="17"/>
  <c r="AR427" i="17"/>
  <c r="AR434" i="17" s="1"/>
  <c r="AO427" i="17"/>
  <c r="AA427" i="17"/>
  <c r="AA434" i="17" s="1"/>
  <c r="X427" i="17"/>
  <c r="K427" i="17"/>
  <c r="H427" i="17"/>
  <c r="M427" i="17" s="1"/>
  <c r="AT399" i="17"/>
  <c r="AS392" i="17"/>
  <c r="AR392" i="17"/>
  <c r="AQ392" i="17"/>
  <c r="AC392" i="17"/>
  <c r="AB392" i="17"/>
  <c r="AA392" i="17"/>
  <c r="Z392" i="17"/>
  <c r="L392" i="17"/>
  <c r="K392" i="17"/>
  <c r="J392" i="17"/>
  <c r="M392" i="17" s="1"/>
  <c r="AT391" i="17"/>
  <c r="AC391" i="17"/>
  <c r="M391" i="17"/>
  <c r="AD391" i="17" s="1"/>
  <c r="AT390" i="17"/>
  <c r="AD390" i="17"/>
  <c r="AC390" i="17"/>
  <c r="M390" i="17"/>
  <c r="AT389" i="17"/>
  <c r="AC389" i="17"/>
  <c r="M389" i="17"/>
  <c r="AD389" i="17" s="1"/>
  <c r="AT388" i="17"/>
  <c r="AD388" i="17"/>
  <c r="AC388" i="17"/>
  <c r="M388" i="17"/>
  <c r="AT387" i="17"/>
  <c r="AC387" i="17"/>
  <c r="AD387" i="17" s="1"/>
  <c r="M387" i="17"/>
  <c r="AT386" i="17"/>
  <c r="AC386" i="17"/>
  <c r="AD386" i="17" s="1"/>
  <c r="M386" i="17"/>
  <c r="AT385" i="17"/>
  <c r="AC385" i="17"/>
  <c r="M385" i="17"/>
  <c r="AD385" i="17" s="1"/>
  <c r="AT384" i="17"/>
  <c r="AC384" i="17"/>
  <c r="M384" i="17"/>
  <c r="AD384" i="17" s="1"/>
  <c r="AT383" i="17"/>
  <c r="AC383" i="17"/>
  <c r="M383" i="17"/>
  <c r="AD383" i="17" s="1"/>
  <c r="AT382" i="17"/>
  <c r="AD382" i="17"/>
  <c r="AC382" i="17"/>
  <c r="M382" i="17"/>
  <c r="AT381" i="17"/>
  <c r="AC381" i="17"/>
  <c r="M381" i="17"/>
  <c r="AD381" i="17" s="1"/>
  <c r="AS378" i="17"/>
  <c r="AR378" i="17"/>
  <c r="AQ378" i="17"/>
  <c r="AB378" i="17"/>
  <c r="AA378" i="17"/>
  <c r="Z378" i="17"/>
  <c r="L378" i="17"/>
  <c r="K378" i="17"/>
  <c r="J378" i="17"/>
  <c r="M378" i="17" s="1"/>
  <c r="AT377" i="17"/>
  <c r="AT378" i="17" s="1"/>
  <c r="AD377" i="17"/>
  <c r="AC377" i="17"/>
  <c r="M377" i="17"/>
  <c r="AT376" i="17"/>
  <c r="AC376" i="17"/>
  <c r="AD376" i="17" s="1"/>
  <c r="M376" i="17"/>
  <c r="AT375" i="17"/>
  <c r="AC375" i="17"/>
  <c r="M375" i="17"/>
  <c r="AS372" i="17"/>
  <c r="AR372" i="17"/>
  <c r="AQ372" i="17"/>
  <c r="AD372" i="17"/>
  <c r="AB372" i="17"/>
  <c r="AA372" i="17"/>
  <c r="Z372" i="17"/>
  <c r="L372" i="17"/>
  <c r="K372" i="17"/>
  <c r="M372" i="17" s="1"/>
  <c r="J372" i="17"/>
  <c r="AT371" i="17"/>
  <c r="AC371" i="17"/>
  <c r="M371" i="17"/>
  <c r="AD371" i="17" s="1"/>
  <c r="AT370" i="17"/>
  <c r="AC370" i="17"/>
  <c r="M370" i="17"/>
  <c r="AD370" i="17" s="1"/>
  <c r="AT369" i="17"/>
  <c r="AT372" i="17" s="1"/>
  <c r="AC369" i="17"/>
  <c r="AC372" i="17" s="1"/>
  <c r="M369" i="17"/>
  <c r="AD369" i="17" s="1"/>
  <c r="AN365" i="17"/>
  <c r="AM365" i="17"/>
  <c r="Y365" i="17"/>
  <c r="W365" i="17"/>
  <c r="J365" i="17"/>
  <c r="I365" i="17"/>
  <c r="AS363" i="17"/>
  <c r="AS365" i="17" s="1"/>
  <c r="AQ363" i="17"/>
  <c r="AQ365" i="17" s="1"/>
  <c r="AP363" i="17"/>
  <c r="AP365" i="17" s="1"/>
  <c r="AN363" i="17"/>
  <c r="AM363" i="17"/>
  <c r="AI363" i="17"/>
  <c r="AB363" i="17"/>
  <c r="Z363" i="17"/>
  <c r="Z365" i="17" s="1"/>
  <c r="Y363" i="17"/>
  <c r="W363" i="17"/>
  <c r="V363" i="17"/>
  <c r="R363" i="17"/>
  <c r="L363" i="17"/>
  <c r="L365" i="17" s="1"/>
  <c r="J363" i="17"/>
  <c r="I363" i="17"/>
  <c r="H363" i="17"/>
  <c r="G363" i="17"/>
  <c r="F363" i="17"/>
  <c r="C363" i="17"/>
  <c r="AR362" i="17"/>
  <c r="AO362" i="17"/>
  <c r="AT362" i="17" s="1"/>
  <c r="AC362" i="17"/>
  <c r="AD362" i="17" s="1"/>
  <c r="AA362" i="17"/>
  <c r="X362" i="17"/>
  <c r="K362" i="17"/>
  <c r="H362" i="17"/>
  <c r="M362" i="17" s="1"/>
  <c r="AT361" i="17"/>
  <c r="AR361" i="17"/>
  <c r="AO361" i="17"/>
  <c r="AA361" i="17"/>
  <c r="X361" i="17"/>
  <c r="K361" i="17"/>
  <c r="H361" i="17"/>
  <c r="M361" i="17" s="1"/>
  <c r="AR360" i="17"/>
  <c r="AR363" i="17" s="1"/>
  <c r="AR365" i="17" s="1"/>
  <c r="AO360" i="17"/>
  <c r="AT360" i="17" s="1"/>
  <c r="AC360" i="17"/>
  <c r="AA360" i="17"/>
  <c r="X360" i="17"/>
  <c r="K360" i="17"/>
  <c r="H360" i="17"/>
  <c r="M360" i="17" s="1"/>
  <c r="AD360" i="17" s="1"/>
  <c r="AT359" i="17"/>
  <c r="AR359" i="17"/>
  <c r="AO359" i="17"/>
  <c r="AC359" i="17"/>
  <c r="AA359" i="17"/>
  <c r="X359" i="17"/>
  <c r="K359" i="17"/>
  <c r="H359" i="17"/>
  <c r="M359" i="17" s="1"/>
  <c r="AD359" i="17" s="1"/>
  <c r="AT358" i="17"/>
  <c r="AR358" i="17"/>
  <c r="AO358" i="17"/>
  <c r="AA358" i="17"/>
  <c r="X358" i="17"/>
  <c r="M358" i="17"/>
  <c r="K358" i="17"/>
  <c r="K363" i="17" s="1"/>
  <c r="H358" i="17"/>
  <c r="AS354" i="17"/>
  <c r="AQ354" i="17"/>
  <c r="AP354" i="17"/>
  <c r="AN354" i="17"/>
  <c r="AM354" i="17"/>
  <c r="AI354" i="17"/>
  <c r="AB354" i="17"/>
  <c r="Z354" i="17"/>
  <c r="Y354" i="17"/>
  <c r="W354" i="17"/>
  <c r="V354" i="17"/>
  <c r="R354" i="17"/>
  <c r="L354" i="17"/>
  <c r="J354" i="17"/>
  <c r="I354" i="17"/>
  <c r="G354" i="17"/>
  <c r="F354" i="17"/>
  <c r="C354" i="17"/>
  <c r="AR353" i="17"/>
  <c r="AO353" i="17"/>
  <c r="AT353" i="17" s="1"/>
  <c r="AC353" i="17"/>
  <c r="AA353" i="17"/>
  <c r="X353" i="17"/>
  <c r="K353" i="17"/>
  <c r="H353" i="17"/>
  <c r="M353" i="17" s="1"/>
  <c r="AD353" i="17" s="1"/>
  <c r="AT352" i="17"/>
  <c r="AR352" i="17"/>
  <c r="AO352" i="17"/>
  <c r="AA352" i="17"/>
  <c r="X352" i="17"/>
  <c r="AC352" i="17" s="1"/>
  <c r="K352" i="17"/>
  <c r="H352" i="17"/>
  <c r="M352" i="17" s="1"/>
  <c r="AR351" i="17"/>
  <c r="AO351" i="17"/>
  <c r="AA351" i="17"/>
  <c r="X351" i="17"/>
  <c r="AC351" i="17" s="1"/>
  <c r="M351" i="17"/>
  <c r="AD351" i="17" s="1"/>
  <c r="K351" i="17"/>
  <c r="H351" i="17"/>
  <c r="AT350" i="17"/>
  <c r="AR350" i="17"/>
  <c r="AO350" i="17"/>
  <c r="AA350" i="17"/>
  <c r="AC350" i="17" s="1"/>
  <c r="AD350" i="17" s="1"/>
  <c r="X350" i="17"/>
  <c r="K350" i="17"/>
  <c r="H350" i="17"/>
  <c r="M350" i="17" s="1"/>
  <c r="AR349" i="17"/>
  <c r="AT349" i="17" s="1"/>
  <c r="AO349" i="17"/>
  <c r="AA349" i="17"/>
  <c r="X349" i="17"/>
  <c r="AC349" i="17" s="1"/>
  <c r="M349" i="17"/>
  <c r="AD349" i="17" s="1"/>
  <c r="K349" i="17"/>
  <c r="H349" i="17"/>
  <c r="AR348" i="17"/>
  <c r="AO348" i="17"/>
  <c r="AT348" i="17" s="1"/>
  <c r="AC348" i="17"/>
  <c r="AA348" i="17"/>
  <c r="X348" i="17"/>
  <c r="K348" i="17"/>
  <c r="H348" i="17"/>
  <c r="M348" i="17" s="1"/>
  <c r="AD348" i="17" s="1"/>
  <c r="AT347" i="17"/>
  <c r="AR347" i="17"/>
  <c r="AR354" i="17" s="1"/>
  <c r="AO347" i="17"/>
  <c r="AA347" i="17"/>
  <c r="X347" i="17"/>
  <c r="K347" i="17"/>
  <c r="H347" i="17"/>
  <c r="M347" i="17" s="1"/>
  <c r="AT319" i="17"/>
  <c r="AS312" i="17"/>
  <c r="AR312" i="17"/>
  <c r="AQ312" i="17"/>
  <c r="AB312" i="17"/>
  <c r="AA312" i="17"/>
  <c r="Z312" i="17"/>
  <c r="L312" i="17"/>
  <c r="L321" i="17" s="1"/>
  <c r="K312" i="17"/>
  <c r="J312" i="17"/>
  <c r="M312" i="17" s="1"/>
  <c r="AT311" i="17"/>
  <c r="AC311" i="17"/>
  <c r="M311" i="17"/>
  <c r="AD311" i="17" s="1"/>
  <c r="AT310" i="17"/>
  <c r="AC310" i="17"/>
  <c r="M310" i="17"/>
  <c r="AD310" i="17" s="1"/>
  <c r="AT309" i="17"/>
  <c r="AC309" i="17"/>
  <c r="M309" i="17"/>
  <c r="AD309" i="17" s="1"/>
  <c r="AT308" i="17"/>
  <c r="AC308" i="17"/>
  <c r="M308" i="17"/>
  <c r="AD308" i="17" s="1"/>
  <c r="AT307" i="17"/>
  <c r="AD307" i="17"/>
  <c r="AC307" i="17"/>
  <c r="M307" i="17"/>
  <c r="AT306" i="17"/>
  <c r="AD306" i="17"/>
  <c r="AC306" i="17"/>
  <c r="M306" i="17"/>
  <c r="AT305" i="17"/>
  <c r="AC305" i="17"/>
  <c r="AD305" i="17" s="1"/>
  <c r="M305" i="17"/>
  <c r="AT304" i="17"/>
  <c r="AC304" i="17"/>
  <c r="M304" i="17"/>
  <c r="AD304" i="17" s="1"/>
  <c r="AT303" i="17"/>
  <c r="AC303" i="17"/>
  <c r="M303" i="17"/>
  <c r="AD303" i="17" s="1"/>
  <c r="AT302" i="17"/>
  <c r="AC302" i="17"/>
  <c r="M302" i="17"/>
  <c r="AD302" i="17" s="1"/>
  <c r="AT301" i="17"/>
  <c r="AC301" i="17"/>
  <c r="M301" i="17"/>
  <c r="AD301" i="17" s="1"/>
  <c r="AS298" i="17"/>
  <c r="AR298" i="17"/>
  <c r="AQ298" i="17"/>
  <c r="AB298" i="17"/>
  <c r="AA298" i="17"/>
  <c r="Z298" i="17"/>
  <c r="L298" i="17"/>
  <c r="K298" i="17"/>
  <c r="J298" i="17"/>
  <c r="M298" i="17" s="1"/>
  <c r="AT297" i="17"/>
  <c r="AT298" i="17" s="1"/>
  <c r="AC297" i="17"/>
  <c r="M297" i="17"/>
  <c r="AD297" i="17" s="1"/>
  <c r="AT296" i="17"/>
  <c r="AD296" i="17"/>
  <c r="AC296" i="17"/>
  <c r="M296" i="17"/>
  <c r="AT295" i="17"/>
  <c r="AC295" i="17"/>
  <c r="AC298" i="17" s="1"/>
  <c r="M295" i="17"/>
  <c r="AS292" i="17"/>
  <c r="AR292" i="17"/>
  <c r="AQ292" i="17"/>
  <c r="AB292" i="17"/>
  <c r="AA292" i="17"/>
  <c r="Z292" i="17"/>
  <c r="L292" i="17"/>
  <c r="M292" i="17" s="1"/>
  <c r="K292" i="17"/>
  <c r="J292" i="17"/>
  <c r="AT291" i="17"/>
  <c r="AC291" i="17"/>
  <c r="M291" i="17"/>
  <c r="AD291" i="17" s="1"/>
  <c r="AT290" i="17"/>
  <c r="AC290" i="17"/>
  <c r="M290" i="17"/>
  <c r="AD290" i="17" s="1"/>
  <c r="AT289" i="17"/>
  <c r="AT292" i="17" s="1"/>
  <c r="AC289" i="17"/>
  <c r="AC292" i="17" s="1"/>
  <c r="M289" i="17"/>
  <c r="AD289" i="17" s="1"/>
  <c r="AN285" i="17"/>
  <c r="AM285" i="17"/>
  <c r="Y285" i="17"/>
  <c r="J285" i="17"/>
  <c r="I285" i="17"/>
  <c r="AS283" i="17"/>
  <c r="AS285" i="17" s="1"/>
  <c r="AQ283" i="17"/>
  <c r="AP283" i="17"/>
  <c r="AP285" i="17" s="1"/>
  <c r="AN283" i="17"/>
  <c r="AM283" i="17"/>
  <c r="AI283" i="17"/>
  <c r="AB283" i="17"/>
  <c r="AB285" i="17" s="1"/>
  <c r="AB321" i="17" s="1"/>
  <c r="Z283" i="17"/>
  <c r="Z285" i="17" s="1"/>
  <c r="Y283" i="17"/>
  <c r="W283" i="17"/>
  <c r="W285" i="17" s="1"/>
  <c r="V283" i="17"/>
  <c r="V285" i="17" s="1"/>
  <c r="R283" i="17"/>
  <c r="L283" i="17"/>
  <c r="L285" i="17" s="1"/>
  <c r="J283" i="17"/>
  <c r="I283" i="17"/>
  <c r="H283" i="17"/>
  <c r="G283" i="17"/>
  <c r="F283" i="17"/>
  <c r="F285" i="17" s="1"/>
  <c r="C283" i="17"/>
  <c r="AT282" i="17"/>
  <c r="AR282" i="17"/>
  <c r="AO282" i="17"/>
  <c r="AD282" i="17"/>
  <c r="AC282" i="17"/>
  <c r="AA282" i="17"/>
  <c r="X282" i="17"/>
  <c r="K282" i="17"/>
  <c r="H282" i="17"/>
  <c r="M282" i="17" s="1"/>
  <c r="AT281" i="17"/>
  <c r="AR281" i="17"/>
  <c r="AO281" i="17"/>
  <c r="AA281" i="17"/>
  <c r="X281" i="17"/>
  <c r="K281" i="17"/>
  <c r="H281" i="17"/>
  <c r="M281" i="17" s="1"/>
  <c r="AR280" i="17"/>
  <c r="AR283" i="17" s="1"/>
  <c r="AR285" i="17" s="1"/>
  <c r="AO280" i="17"/>
  <c r="AT280" i="17" s="1"/>
  <c r="AA280" i="17"/>
  <c r="X280" i="17"/>
  <c r="AC280" i="17" s="1"/>
  <c r="M280" i="17"/>
  <c r="AD280" i="17" s="1"/>
  <c r="K280" i="17"/>
  <c r="H280" i="17"/>
  <c r="AR279" i="17"/>
  <c r="AT279" i="17" s="1"/>
  <c r="AO279" i="17"/>
  <c r="AC279" i="17"/>
  <c r="AD279" i="17" s="1"/>
  <c r="AA279" i="17"/>
  <c r="X279" i="17"/>
  <c r="M279" i="17"/>
  <c r="K279" i="17"/>
  <c r="H279" i="17"/>
  <c r="AT278" i="17"/>
  <c r="AT283" i="17" s="1"/>
  <c r="AR278" i="17"/>
  <c r="AO278" i="17"/>
  <c r="AO283" i="17" s="1"/>
  <c r="AA278" i="17"/>
  <c r="X278" i="17"/>
  <c r="K278" i="17"/>
  <c r="H278" i="17"/>
  <c r="M278" i="17" s="1"/>
  <c r="AS274" i="17"/>
  <c r="AR274" i="17"/>
  <c r="AQ274" i="17"/>
  <c r="AP274" i="17"/>
  <c r="AN274" i="17"/>
  <c r="AM274" i="17"/>
  <c r="AI274" i="17"/>
  <c r="AB274" i="17"/>
  <c r="Z274" i="17"/>
  <c r="Y274" i="17"/>
  <c r="W274" i="17"/>
  <c r="V274" i="17"/>
  <c r="R274" i="17"/>
  <c r="L274" i="17"/>
  <c r="J274" i="17"/>
  <c r="I274" i="17"/>
  <c r="H274" i="17"/>
  <c r="G274" i="17"/>
  <c r="F274" i="17"/>
  <c r="C274" i="17"/>
  <c r="AR273" i="17"/>
  <c r="AO273" i="17"/>
  <c r="AT273" i="17" s="1"/>
  <c r="AA273" i="17"/>
  <c r="X273" i="17"/>
  <c r="AC273" i="17" s="1"/>
  <c r="AD273" i="17" s="1"/>
  <c r="K273" i="17"/>
  <c r="H273" i="17"/>
  <c r="M273" i="17" s="1"/>
  <c r="AT272" i="17"/>
  <c r="AR272" i="17"/>
  <c r="AO272" i="17"/>
  <c r="AA272" i="17"/>
  <c r="X272" i="17"/>
  <c r="AC272" i="17" s="1"/>
  <c r="K272" i="17"/>
  <c r="H272" i="17"/>
  <c r="M272" i="17" s="1"/>
  <c r="AR271" i="17"/>
  <c r="AO271" i="17"/>
  <c r="AT271" i="17" s="1"/>
  <c r="AA271" i="17"/>
  <c r="AC271" i="17" s="1"/>
  <c r="X271" i="17"/>
  <c r="K271" i="17"/>
  <c r="M271" i="17" s="1"/>
  <c r="AD271" i="17" s="1"/>
  <c r="H271" i="17"/>
  <c r="AR270" i="17"/>
  <c r="AT270" i="17" s="1"/>
  <c r="AO270" i="17"/>
  <c r="AD270" i="17"/>
  <c r="AC270" i="17"/>
  <c r="AA270" i="17"/>
  <c r="X270" i="17"/>
  <c r="M270" i="17"/>
  <c r="K270" i="17"/>
  <c r="H270" i="17"/>
  <c r="AT269" i="17"/>
  <c r="AR269" i="17"/>
  <c r="AO269" i="17"/>
  <c r="AA269" i="17"/>
  <c r="X269" i="17"/>
  <c r="AC269" i="17" s="1"/>
  <c r="K269" i="17"/>
  <c r="H269" i="17"/>
  <c r="M269" i="17" s="1"/>
  <c r="AR268" i="17"/>
  <c r="AO268" i="17"/>
  <c r="AT268" i="17" s="1"/>
  <c r="AA268" i="17"/>
  <c r="X268" i="17"/>
  <c r="AC268" i="17" s="1"/>
  <c r="K268" i="17"/>
  <c r="H268" i="17"/>
  <c r="M268" i="17" s="1"/>
  <c r="AR267" i="17"/>
  <c r="AO267" i="17"/>
  <c r="AO274" i="17" s="1"/>
  <c r="AC267" i="17"/>
  <c r="AC274" i="17" s="1"/>
  <c r="AA267" i="17"/>
  <c r="X267" i="17"/>
  <c r="X274" i="17" s="1"/>
  <c r="K267" i="17"/>
  <c r="M267" i="17" s="1"/>
  <c r="H267" i="17"/>
  <c r="AT239" i="17"/>
  <c r="L235" i="17"/>
  <c r="AS232" i="17"/>
  <c r="AR232" i="17"/>
  <c r="AQ232" i="17"/>
  <c r="AB232" i="17"/>
  <c r="AA232" i="17"/>
  <c r="Z232" i="17"/>
  <c r="M232" i="17"/>
  <c r="L232" i="17"/>
  <c r="K232" i="17"/>
  <c r="J232" i="17"/>
  <c r="AT231" i="17"/>
  <c r="AC231" i="17"/>
  <c r="M231" i="17"/>
  <c r="AD231" i="17" s="1"/>
  <c r="AT230" i="17"/>
  <c r="AC230" i="17"/>
  <c r="M230" i="17"/>
  <c r="AD230" i="17" s="1"/>
  <c r="AT229" i="17"/>
  <c r="AC229" i="17"/>
  <c r="M229" i="17"/>
  <c r="AD229" i="17" s="1"/>
  <c r="AT228" i="17"/>
  <c r="AC228" i="17"/>
  <c r="M228" i="17"/>
  <c r="AD228" i="17" s="1"/>
  <c r="AT227" i="17"/>
  <c r="AC227" i="17"/>
  <c r="M227" i="17"/>
  <c r="AD227" i="17" s="1"/>
  <c r="AT226" i="17"/>
  <c r="AC226" i="17"/>
  <c r="M226" i="17"/>
  <c r="AD226" i="17" s="1"/>
  <c r="AT225" i="17"/>
  <c r="AC225" i="17"/>
  <c r="M225" i="17"/>
  <c r="AD225" i="17" s="1"/>
  <c r="AT224" i="17"/>
  <c r="AC224" i="17"/>
  <c r="M224" i="17"/>
  <c r="AD224" i="17" s="1"/>
  <c r="AT223" i="17"/>
  <c r="AD223" i="17"/>
  <c r="AC223" i="17"/>
  <c r="M223" i="17"/>
  <c r="AT222" i="17"/>
  <c r="AC222" i="17"/>
  <c r="AD222" i="17" s="1"/>
  <c r="M222" i="17"/>
  <c r="AT221" i="17"/>
  <c r="AC221" i="17"/>
  <c r="M221" i="17"/>
  <c r="AS218" i="17"/>
  <c r="AR218" i="17"/>
  <c r="AQ218" i="17"/>
  <c r="AD218" i="17"/>
  <c r="AB218" i="17"/>
  <c r="AA218" i="17"/>
  <c r="Z218" i="17"/>
  <c r="L218" i="17"/>
  <c r="K218" i="17"/>
  <c r="J218" i="17"/>
  <c r="AT217" i="17"/>
  <c r="AC217" i="17"/>
  <c r="M217" i="17"/>
  <c r="AD217" i="17" s="1"/>
  <c r="AT216" i="17"/>
  <c r="AT218" i="17" s="1"/>
  <c r="AC216" i="17"/>
  <c r="M216" i="17"/>
  <c r="AD216" i="17" s="1"/>
  <c r="AT215" i="17"/>
  <c r="AC215" i="17"/>
  <c r="AC218" i="17" s="1"/>
  <c r="M215" i="17"/>
  <c r="AD215" i="17" s="1"/>
  <c r="AS212" i="17"/>
  <c r="AR212" i="17"/>
  <c r="AQ212" i="17"/>
  <c r="AB212" i="17"/>
  <c r="AA212" i="17"/>
  <c r="Z212" i="17"/>
  <c r="L212" i="17"/>
  <c r="K212" i="17"/>
  <c r="J212" i="17"/>
  <c r="M212" i="17" s="1"/>
  <c r="AT211" i="17"/>
  <c r="AC211" i="17"/>
  <c r="M211" i="17"/>
  <c r="AD211" i="17" s="1"/>
  <c r="AT210" i="17"/>
  <c r="AT212" i="17" s="1"/>
  <c r="AC210" i="17"/>
  <c r="AC212" i="17" s="1"/>
  <c r="M210" i="17"/>
  <c r="AD210" i="17" s="1"/>
  <c r="AT209" i="17"/>
  <c r="AD209" i="17"/>
  <c r="AC209" i="17"/>
  <c r="M209" i="17"/>
  <c r="AQ205" i="17"/>
  <c r="AB205" i="17"/>
  <c r="F205" i="17"/>
  <c r="AS203" i="17"/>
  <c r="AS205" i="17" s="1"/>
  <c r="AQ203" i="17"/>
  <c r="AP203" i="17"/>
  <c r="AP205" i="17" s="1"/>
  <c r="AN203" i="17"/>
  <c r="AM203" i="17"/>
  <c r="AM205" i="17" s="1"/>
  <c r="AI203" i="17"/>
  <c r="AB203" i="17"/>
  <c r="Z203" i="17"/>
  <c r="Y203" i="17"/>
  <c r="Y205" i="17" s="1"/>
  <c r="W203" i="17"/>
  <c r="W205" i="17" s="1"/>
  <c r="V203" i="17"/>
  <c r="V205" i="17" s="1"/>
  <c r="R203" i="17"/>
  <c r="L203" i="17"/>
  <c r="L205" i="17" s="1"/>
  <c r="K203" i="17"/>
  <c r="J203" i="17"/>
  <c r="J205" i="17" s="1"/>
  <c r="I203" i="17"/>
  <c r="I205" i="17" s="1"/>
  <c r="G203" i="17"/>
  <c r="G205" i="17" s="1"/>
  <c r="F203" i="17"/>
  <c r="C203" i="17"/>
  <c r="AT202" i="17"/>
  <c r="AR202" i="17"/>
  <c r="AO202" i="17"/>
  <c r="AA202" i="17"/>
  <c r="X202" i="17"/>
  <c r="AC202" i="17" s="1"/>
  <c r="K202" i="17"/>
  <c r="H202" i="17"/>
  <c r="M202" i="17" s="1"/>
  <c r="AR201" i="17"/>
  <c r="AO201" i="17"/>
  <c r="AT201" i="17" s="1"/>
  <c r="AA201" i="17"/>
  <c r="X201" i="17"/>
  <c r="AC201" i="17" s="1"/>
  <c r="K201" i="17"/>
  <c r="H201" i="17"/>
  <c r="M201" i="17" s="1"/>
  <c r="AD201" i="17" s="1"/>
  <c r="AR200" i="17"/>
  <c r="AO200" i="17"/>
  <c r="AT200" i="17" s="1"/>
  <c r="AA200" i="17"/>
  <c r="AC200" i="17" s="1"/>
  <c r="X200" i="17"/>
  <c r="K200" i="17"/>
  <c r="H200" i="17"/>
  <c r="M200" i="17" s="1"/>
  <c r="AT199" i="17"/>
  <c r="AR199" i="17"/>
  <c r="AO199" i="17"/>
  <c r="AA199" i="17"/>
  <c r="AC199" i="17" s="1"/>
  <c r="X199" i="17"/>
  <c r="M199" i="17"/>
  <c r="AD199" i="17" s="1"/>
  <c r="K199" i="17"/>
  <c r="H199" i="17"/>
  <c r="AT198" i="17"/>
  <c r="AR198" i="17"/>
  <c r="AR203" i="17" s="1"/>
  <c r="AR205" i="17" s="1"/>
  <c r="AO198" i="17"/>
  <c r="AO203" i="17" s="1"/>
  <c r="AA198" i="17"/>
  <c r="X198" i="17"/>
  <c r="K198" i="17"/>
  <c r="H198" i="17"/>
  <c r="AS194" i="17"/>
  <c r="AQ194" i="17"/>
  <c r="AP194" i="17"/>
  <c r="AN194" i="17"/>
  <c r="AM194" i="17"/>
  <c r="AI194" i="17"/>
  <c r="AB194" i="17"/>
  <c r="Z194" i="17"/>
  <c r="Y194" i="17"/>
  <c r="W194" i="17"/>
  <c r="V194" i="17"/>
  <c r="R194" i="17"/>
  <c r="L194" i="17"/>
  <c r="J194" i="17"/>
  <c r="I194" i="17"/>
  <c r="G194" i="17"/>
  <c r="F194" i="17"/>
  <c r="C194" i="17"/>
  <c r="AT193" i="17"/>
  <c r="AR193" i="17"/>
  <c r="AO193" i="17"/>
  <c r="AA193" i="17"/>
  <c r="X193" i="17"/>
  <c r="AC193" i="17" s="1"/>
  <c r="K193" i="17"/>
  <c r="H193" i="17"/>
  <c r="M193" i="17" s="1"/>
  <c r="AD193" i="17" s="1"/>
  <c r="AR192" i="17"/>
  <c r="AO192" i="17"/>
  <c r="AT192" i="17" s="1"/>
  <c r="AA192" i="17"/>
  <c r="X192" i="17"/>
  <c r="AC192" i="17" s="1"/>
  <c r="K192" i="17"/>
  <c r="H192" i="17"/>
  <c r="AR191" i="17"/>
  <c r="AO191" i="17"/>
  <c r="AT191" i="17" s="1"/>
  <c r="AC191" i="17"/>
  <c r="AA191" i="17"/>
  <c r="X191" i="17"/>
  <c r="K191" i="17"/>
  <c r="H191" i="17"/>
  <c r="M191" i="17" s="1"/>
  <c r="AD191" i="17" s="1"/>
  <c r="AT190" i="17"/>
  <c r="AR190" i="17"/>
  <c r="AO190" i="17"/>
  <c r="AA190" i="17"/>
  <c r="AC190" i="17" s="1"/>
  <c r="X190" i="17"/>
  <c r="M190" i="17"/>
  <c r="K190" i="17"/>
  <c r="H190" i="17"/>
  <c r="AR189" i="17"/>
  <c r="AT189" i="17" s="1"/>
  <c r="AO189" i="17"/>
  <c r="AA189" i="17"/>
  <c r="X189" i="17"/>
  <c r="AC189" i="17" s="1"/>
  <c r="K189" i="17"/>
  <c r="H189" i="17"/>
  <c r="M189" i="17" s="1"/>
  <c r="AD189" i="17" s="1"/>
  <c r="AR188" i="17"/>
  <c r="AO188" i="17"/>
  <c r="AT188" i="17" s="1"/>
  <c r="AA188" i="17"/>
  <c r="X188" i="17"/>
  <c r="AC188" i="17" s="1"/>
  <c r="K188" i="17"/>
  <c r="H188" i="17"/>
  <c r="M188" i="17" s="1"/>
  <c r="AD188" i="17" s="1"/>
  <c r="AR187" i="17"/>
  <c r="AR194" i="17" s="1"/>
  <c r="AO187" i="17"/>
  <c r="AA187" i="17"/>
  <c r="X187" i="17"/>
  <c r="K187" i="17"/>
  <c r="K194" i="17" s="1"/>
  <c r="H187" i="17"/>
  <c r="AS161" i="17"/>
  <c r="AI166" i="17" s="1"/>
  <c r="AT159" i="17"/>
  <c r="AT152" i="17"/>
  <c r="AS152" i="17"/>
  <c r="AS155" i="17" s="1"/>
  <c r="AR152" i="17"/>
  <c r="AQ152" i="17"/>
  <c r="AB152" i="17"/>
  <c r="AB155" i="17" s="1"/>
  <c r="AA152" i="17"/>
  <c r="Z152" i="17"/>
  <c r="L152" i="17"/>
  <c r="K152" i="17"/>
  <c r="J152" i="17"/>
  <c r="M152" i="17" s="1"/>
  <c r="AT151" i="17"/>
  <c r="AC151" i="17"/>
  <c r="M151" i="17"/>
  <c r="AD151" i="17" s="1"/>
  <c r="AT150" i="17"/>
  <c r="AC150" i="17"/>
  <c r="M150" i="17"/>
  <c r="AD150" i="17" s="1"/>
  <c r="AT149" i="17"/>
  <c r="AD149" i="17"/>
  <c r="AC149" i="17"/>
  <c r="M149" i="17"/>
  <c r="AT148" i="17"/>
  <c r="AD148" i="17"/>
  <c r="AC148" i="17"/>
  <c r="M148" i="17"/>
  <c r="AT147" i="17"/>
  <c r="AC147" i="17"/>
  <c r="M147" i="17"/>
  <c r="AD147" i="17" s="1"/>
  <c r="AT146" i="17"/>
  <c r="AC146" i="17"/>
  <c r="M146" i="17"/>
  <c r="AD146" i="17" s="1"/>
  <c r="AT145" i="17"/>
  <c r="AC145" i="17"/>
  <c r="M145" i="17"/>
  <c r="AD145" i="17" s="1"/>
  <c r="AT144" i="17"/>
  <c r="AC144" i="17"/>
  <c r="M144" i="17"/>
  <c r="AD144" i="17" s="1"/>
  <c r="AT143" i="17"/>
  <c r="AC143" i="17"/>
  <c r="M143" i="17"/>
  <c r="AD143" i="17" s="1"/>
  <c r="AT142" i="17"/>
  <c r="AC142" i="17"/>
  <c r="M142" i="17"/>
  <c r="AD142" i="17" s="1"/>
  <c r="AT141" i="17"/>
  <c r="AD141" i="17"/>
  <c r="AC141" i="17"/>
  <c r="M141" i="17"/>
  <c r="AS138" i="17"/>
  <c r="AR138" i="17"/>
  <c r="AQ138" i="17"/>
  <c r="AB138" i="17"/>
  <c r="AA138" i="17"/>
  <c r="Z138" i="17"/>
  <c r="M138" i="17"/>
  <c r="L138" i="17"/>
  <c r="K138" i="17"/>
  <c r="J138" i="17"/>
  <c r="AT137" i="17"/>
  <c r="AD137" i="17"/>
  <c r="AC137" i="17"/>
  <c r="M137" i="17"/>
  <c r="AT136" i="17"/>
  <c r="AC136" i="17"/>
  <c r="M136" i="17"/>
  <c r="AT135" i="17"/>
  <c r="AT138" i="17" s="1"/>
  <c r="AC135" i="17"/>
  <c r="AC138" i="17" s="1"/>
  <c r="M135" i="17"/>
  <c r="AD135" i="17" s="1"/>
  <c r="AS132" i="17"/>
  <c r="AR132" i="17"/>
  <c r="AQ132" i="17"/>
  <c r="AC132" i="17"/>
  <c r="AB132" i="17"/>
  <c r="AA132" i="17"/>
  <c r="Z132" i="17"/>
  <c r="L132" i="17"/>
  <c r="K132" i="17"/>
  <c r="J132" i="17"/>
  <c r="M132" i="17" s="1"/>
  <c r="AT131" i="17"/>
  <c r="AC131" i="17"/>
  <c r="M131" i="17"/>
  <c r="AD131" i="17" s="1"/>
  <c r="AT130" i="17"/>
  <c r="AC130" i="17"/>
  <c r="M130" i="17"/>
  <c r="AD130" i="17" s="1"/>
  <c r="AT129" i="17"/>
  <c r="AT132" i="17" s="1"/>
  <c r="AC129" i="17"/>
  <c r="M129" i="17"/>
  <c r="AD129" i="17" s="1"/>
  <c r="AD132" i="17" s="1"/>
  <c r="AS125" i="17"/>
  <c r="W125" i="17"/>
  <c r="V125" i="17"/>
  <c r="G125" i="17"/>
  <c r="AS123" i="17"/>
  <c r="AQ123" i="17"/>
  <c r="AQ125" i="17" s="1"/>
  <c r="AP123" i="17"/>
  <c r="AN123" i="17"/>
  <c r="AN125" i="17" s="1"/>
  <c r="AM123" i="17"/>
  <c r="AM125" i="17" s="1"/>
  <c r="AI123" i="17"/>
  <c r="AB123" i="17"/>
  <c r="AB125" i="17" s="1"/>
  <c r="Z123" i="17"/>
  <c r="Z125" i="17" s="1"/>
  <c r="Y123" i="17"/>
  <c r="Y125" i="17" s="1"/>
  <c r="W123" i="17"/>
  <c r="V123" i="17"/>
  <c r="R123" i="17"/>
  <c r="L123" i="17"/>
  <c r="L125" i="17" s="1"/>
  <c r="J123" i="17"/>
  <c r="J125" i="17" s="1"/>
  <c r="I123" i="17"/>
  <c r="I125" i="17" s="1"/>
  <c r="G123" i="17"/>
  <c r="F123" i="17"/>
  <c r="F125" i="17" s="1"/>
  <c r="C123" i="17"/>
  <c r="AR122" i="17"/>
  <c r="AO122" i="17"/>
  <c r="AT122" i="17" s="1"/>
  <c r="AC122" i="17"/>
  <c r="AA122" i="17"/>
  <c r="AA123" i="17" s="1"/>
  <c r="X122" i="17"/>
  <c r="M122" i="17"/>
  <c r="K122" i="17"/>
  <c r="H122" i="17"/>
  <c r="AR121" i="17"/>
  <c r="AT121" i="17" s="1"/>
  <c r="AO121" i="17"/>
  <c r="AC121" i="17"/>
  <c r="AA121" i="17"/>
  <c r="X121" i="17"/>
  <c r="M121" i="17"/>
  <c r="AD121" i="17" s="1"/>
  <c r="K121" i="17"/>
  <c r="H121" i="17"/>
  <c r="AT120" i="17"/>
  <c r="AR120" i="17"/>
  <c r="AO120" i="17"/>
  <c r="AA120" i="17"/>
  <c r="X120" i="17"/>
  <c r="AC120" i="17" s="1"/>
  <c r="K120" i="17"/>
  <c r="H120" i="17"/>
  <c r="M120" i="17" s="1"/>
  <c r="AD120" i="17" s="1"/>
  <c r="AR119" i="17"/>
  <c r="AO119" i="17"/>
  <c r="AT119" i="17" s="1"/>
  <c r="AA119" i="17"/>
  <c r="X119" i="17"/>
  <c r="AC119" i="17" s="1"/>
  <c r="K119" i="17"/>
  <c r="H119" i="17"/>
  <c r="M119" i="17" s="1"/>
  <c r="AD119" i="17" s="1"/>
  <c r="AR118" i="17"/>
  <c r="AO118" i="17"/>
  <c r="AO123" i="17" s="1"/>
  <c r="AA118" i="17"/>
  <c r="AC118" i="17" s="1"/>
  <c r="X118" i="17"/>
  <c r="K118" i="17"/>
  <c r="K123" i="17" s="1"/>
  <c r="K125" i="17" s="1"/>
  <c r="H118" i="17"/>
  <c r="AS114" i="17"/>
  <c r="AQ114" i="17"/>
  <c r="AP114" i="17"/>
  <c r="AN114" i="17"/>
  <c r="AM114" i="17"/>
  <c r="AI114" i="17"/>
  <c r="AB114" i="17"/>
  <c r="Z114" i="17"/>
  <c r="Y114" i="17"/>
  <c r="W114" i="17"/>
  <c r="V114" i="17"/>
  <c r="R114" i="17"/>
  <c r="L114" i="17"/>
  <c r="J114" i="17"/>
  <c r="I114" i="17"/>
  <c r="G114" i="17"/>
  <c r="F114" i="17"/>
  <c r="C114" i="17"/>
  <c r="AR113" i="17"/>
  <c r="AO113" i="17"/>
  <c r="AT113" i="17" s="1"/>
  <c r="AA113" i="17"/>
  <c r="AC113" i="17" s="1"/>
  <c r="X113" i="17"/>
  <c r="K113" i="17"/>
  <c r="M113" i="17" s="1"/>
  <c r="H113" i="17"/>
  <c r="AT112" i="17"/>
  <c r="AR112" i="17"/>
  <c r="AO112" i="17"/>
  <c r="AC112" i="17"/>
  <c r="AA112" i="17"/>
  <c r="X112" i="17"/>
  <c r="M112" i="17"/>
  <c r="AD112" i="17" s="1"/>
  <c r="K112" i="17"/>
  <c r="H112" i="17"/>
  <c r="AT111" i="17"/>
  <c r="AR111" i="17"/>
  <c r="AO111" i="17"/>
  <c r="AA111" i="17"/>
  <c r="X111" i="17"/>
  <c r="AC111" i="17" s="1"/>
  <c r="K111" i="17"/>
  <c r="H111" i="17"/>
  <c r="M111" i="17" s="1"/>
  <c r="AD111" i="17" s="1"/>
  <c r="AR110" i="17"/>
  <c r="AO110" i="17"/>
  <c r="AT110" i="17" s="1"/>
  <c r="AA110" i="17"/>
  <c r="X110" i="17"/>
  <c r="K110" i="17"/>
  <c r="H110" i="17"/>
  <c r="M110" i="17" s="1"/>
  <c r="AR109" i="17"/>
  <c r="AO109" i="17"/>
  <c r="AA109" i="17"/>
  <c r="AC109" i="17" s="1"/>
  <c r="X109" i="17"/>
  <c r="M109" i="17"/>
  <c r="K109" i="17"/>
  <c r="H109" i="17"/>
  <c r="AR108" i="17"/>
  <c r="AT108" i="17" s="1"/>
  <c r="AO108" i="17"/>
  <c r="AC108" i="17"/>
  <c r="AD108" i="17" s="1"/>
  <c r="AA108" i="17"/>
  <c r="X108" i="17"/>
  <c r="M108" i="17"/>
  <c r="K108" i="17"/>
  <c r="H108" i="17"/>
  <c r="AT107" i="17"/>
  <c r="AR107" i="17"/>
  <c r="AR114" i="17" s="1"/>
  <c r="AO107" i="17"/>
  <c r="AA107" i="17"/>
  <c r="X107" i="17"/>
  <c r="K107" i="17"/>
  <c r="K114" i="17" s="1"/>
  <c r="H107" i="17"/>
  <c r="M107" i="17" s="1"/>
  <c r="M114" i="17" s="1"/>
  <c r="AT79" i="17"/>
  <c r="AS72" i="17"/>
  <c r="AR72" i="17"/>
  <c r="AQ72" i="17"/>
  <c r="AB72" i="17"/>
  <c r="AA72" i="17"/>
  <c r="Z72" i="17"/>
  <c r="L72" i="17"/>
  <c r="K72" i="17"/>
  <c r="J72" i="17"/>
  <c r="AT71" i="17"/>
  <c r="AD71" i="17"/>
  <c r="AC71" i="17"/>
  <c r="M71" i="17"/>
  <c r="AT70" i="17"/>
  <c r="AC70" i="17"/>
  <c r="AD70" i="17" s="1"/>
  <c r="M70" i="17"/>
  <c r="AT69" i="17"/>
  <c r="AC69" i="17"/>
  <c r="M69" i="17"/>
  <c r="AD69" i="17" s="1"/>
  <c r="AT68" i="17"/>
  <c r="AC68" i="17"/>
  <c r="M68" i="17"/>
  <c r="AT67" i="17"/>
  <c r="AC67" i="17"/>
  <c r="M67" i="17"/>
  <c r="AD67" i="17" s="1"/>
  <c r="AT66" i="17"/>
  <c r="AD66" i="17"/>
  <c r="AC66" i="17"/>
  <c r="M66" i="17"/>
  <c r="AT65" i="17"/>
  <c r="AC65" i="17"/>
  <c r="M65" i="17"/>
  <c r="AD65" i="17" s="1"/>
  <c r="AT64" i="17"/>
  <c r="AC64" i="17"/>
  <c r="M64" i="17"/>
  <c r="AD64" i="17" s="1"/>
  <c r="AT63" i="17"/>
  <c r="AD63" i="17"/>
  <c r="AC63" i="17"/>
  <c r="M63" i="17"/>
  <c r="AT62" i="17"/>
  <c r="AC62" i="17"/>
  <c r="AC72" i="17" s="1"/>
  <c r="M62" i="17"/>
  <c r="AT61" i="17"/>
  <c r="AC61" i="17"/>
  <c r="M61" i="17"/>
  <c r="AD61" i="17" s="1"/>
  <c r="AS58" i="17"/>
  <c r="AR58" i="17"/>
  <c r="AQ58" i="17"/>
  <c r="AB58" i="17"/>
  <c r="AB75" i="17" s="1"/>
  <c r="AA58" i="17"/>
  <c r="Z58" i="17"/>
  <c r="L58" i="17"/>
  <c r="K58" i="17"/>
  <c r="J58" i="17"/>
  <c r="AT57" i="17"/>
  <c r="AC57" i="17"/>
  <c r="AD57" i="17" s="1"/>
  <c r="M57" i="17"/>
  <c r="AT56" i="17"/>
  <c r="AC56" i="17"/>
  <c r="M56" i="17"/>
  <c r="AD56" i="17" s="1"/>
  <c r="AT55" i="17"/>
  <c r="AT58" i="17" s="1"/>
  <c r="AC55" i="17"/>
  <c r="AC58" i="17" s="1"/>
  <c r="M55" i="17"/>
  <c r="AD55" i="17" s="1"/>
  <c r="AD58" i="17" s="1"/>
  <c r="AS52" i="17"/>
  <c r="AS81" i="17" s="1"/>
  <c r="AR52" i="17"/>
  <c r="AQ52" i="17"/>
  <c r="AB52" i="17"/>
  <c r="AA52" i="17"/>
  <c r="Z52" i="17"/>
  <c r="L52" i="17"/>
  <c r="K52" i="17"/>
  <c r="K75" i="17" s="1"/>
  <c r="J52" i="17"/>
  <c r="AT51" i="17"/>
  <c r="AC51" i="17"/>
  <c r="M51" i="17"/>
  <c r="AD51" i="17" s="1"/>
  <c r="AT50" i="17"/>
  <c r="AC50" i="17"/>
  <c r="AC52" i="17" s="1"/>
  <c r="M50" i="17"/>
  <c r="AD50" i="17" s="1"/>
  <c r="AT49" i="17"/>
  <c r="AT52" i="17" s="1"/>
  <c r="AC49" i="17"/>
  <c r="M49" i="17"/>
  <c r="AD49" i="17" s="1"/>
  <c r="F45" i="17"/>
  <c r="AS43" i="17"/>
  <c r="AQ43" i="17"/>
  <c r="AQ45" i="17" s="1"/>
  <c r="AP43" i="17"/>
  <c r="AP45" i="17" s="1"/>
  <c r="AN43" i="17"/>
  <c r="AN45" i="17" s="1"/>
  <c r="AM43" i="17"/>
  <c r="AM45" i="17" s="1"/>
  <c r="AJ43" i="17"/>
  <c r="AB43" i="17"/>
  <c r="AB45" i="17" s="1"/>
  <c r="Z43" i="17"/>
  <c r="Y43" i="17"/>
  <c r="Y45" i="17" s="1"/>
  <c r="W43" i="17"/>
  <c r="W45" i="17" s="1"/>
  <c r="V43" i="17"/>
  <c r="S43" i="17"/>
  <c r="L43" i="17"/>
  <c r="L45" i="17" s="1"/>
  <c r="J43" i="17"/>
  <c r="J45" i="17" s="1"/>
  <c r="I43" i="17"/>
  <c r="I45" i="17" s="1"/>
  <c r="G43" i="17"/>
  <c r="G45" i="17" s="1"/>
  <c r="F43" i="17"/>
  <c r="C43" i="17"/>
  <c r="AR42" i="17"/>
  <c r="AO42" i="17"/>
  <c r="AA42" i="17"/>
  <c r="X42" i="17"/>
  <c r="AC42" i="17" s="1"/>
  <c r="K42" i="17"/>
  <c r="H42" i="17"/>
  <c r="M42" i="17" s="1"/>
  <c r="AD42" i="17" s="1"/>
  <c r="AR41" i="17"/>
  <c r="AO41" i="17"/>
  <c r="AT41" i="17" s="1"/>
  <c r="AA41" i="17"/>
  <c r="X41" i="17"/>
  <c r="AC41" i="17" s="1"/>
  <c r="M41" i="17"/>
  <c r="K41" i="17"/>
  <c r="H41" i="17"/>
  <c r="AR40" i="17"/>
  <c r="AT40" i="17" s="1"/>
  <c r="AO40" i="17"/>
  <c r="AC40" i="17"/>
  <c r="AA40" i="17"/>
  <c r="X40" i="17"/>
  <c r="K40" i="17"/>
  <c r="H40" i="17"/>
  <c r="M40" i="17" s="1"/>
  <c r="AD40" i="17" s="1"/>
  <c r="AT39" i="17"/>
  <c r="AR39" i="17"/>
  <c r="AO39" i="17"/>
  <c r="AA39" i="17"/>
  <c r="X39" i="17"/>
  <c r="AC39" i="17" s="1"/>
  <c r="K39" i="17"/>
  <c r="H39" i="17"/>
  <c r="AR38" i="17"/>
  <c r="AR43" i="17" s="1"/>
  <c r="AO38" i="17"/>
  <c r="AT38" i="17" s="1"/>
  <c r="AA38" i="17"/>
  <c r="AA43" i="17" s="1"/>
  <c r="AA45" i="17" s="1"/>
  <c r="X38" i="17"/>
  <c r="K38" i="17"/>
  <c r="K43" i="17" s="1"/>
  <c r="K45" i="17" s="1"/>
  <c r="H38" i="17"/>
  <c r="AD35" i="17"/>
  <c r="AS34" i="17"/>
  <c r="AS45" i="17" s="1"/>
  <c r="AQ34" i="17"/>
  <c r="AP34" i="17"/>
  <c r="AN34" i="17"/>
  <c r="AM34" i="17"/>
  <c r="AJ34" i="17"/>
  <c r="AB34" i="17"/>
  <c r="Z34" i="17"/>
  <c r="Z45" i="17" s="1"/>
  <c r="Y34" i="17"/>
  <c r="W34" i="17"/>
  <c r="V34" i="17"/>
  <c r="V45" i="17" s="1"/>
  <c r="S34" i="17"/>
  <c r="L34" i="17"/>
  <c r="J34" i="17"/>
  <c r="I34" i="17"/>
  <c r="G34" i="17"/>
  <c r="F34" i="17"/>
  <c r="C34" i="17"/>
  <c r="AR33" i="17"/>
  <c r="AO33" i="17"/>
  <c r="AT33" i="17" s="1"/>
  <c r="AC33" i="17"/>
  <c r="AA33" i="17"/>
  <c r="X33" i="17"/>
  <c r="K33" i="17"/>
  <c r="H33" i="17"/>
  <c r="M33" i="17" s="1"/>
  <c r="AD33" i="17" s="1"/>
  <c r="AR32" i="17"/>
  <c r="AO32" i="17"/>
  <c r="AT32" i="17" s="1"/>
  <c r="AA32" i="17"/>
  <c r="X32" i="17"/>
  <c r="AC32" i="17" s="1"/>
  <c r="K32" i="17"/>
  <c r="H32" i="17"/>
  <c r="M32" i="17" s="1"/>
  <c r="AR31" i="17"/>
  <c r="AO31" i="17"/>
  <c r="AT31" i="17" s="1"/>
  <c r="AA31" i="17"/>
  <c r="X31" i="17"/>
  <c r="AC31" i="17" s="1"/>
  <c r="M31" i="17"/>
  <c r="K31" i="17"/>
  <c r="H31" i="17"/>
  <c r="AR30" i="17"/>
  <c r="AT30" i="17" s="1"/>
  <c r="AO30" i="17"/>
  <c r="AD30" i="17"/>
  <c r="AC30" i="17"/>
  <c r="AA30" i="17"/>
  <c r="X30" i="17"/>
  <c r="K30" i="17"/>
  <c r="H30" i="17"/>
  <c r="M30" i="17" s="1"/>
  <c r="AT29" i="17"/>
  <c r="AR29" i="17"/>
  <c r="AO29" i="17"/>
  <c r="AA29" i="17"/>
  <c r="X29" i="17"/>
  <c r="AC29" i="17" s="1"/>
  <c r="K29" i="17"/>
  <c r="H29" i="17"/>
  <c r="M29" i="17" s="1"/>
  <c r="AR28" i="17"/>
  <c r="AO28" i="17"/>
  <c r="AT28" i="17" s="1"/>
  <c r="AA28" i="17"/>
  <c r="X28" i="17"/>
  <c r="AC28" i="17" s="1"/>
  <c r="K28" i="17"/>
  <c r="H28" i="17"/>
  <c r="M28" i="17" s="1"/>
  <c r="AD28" i="17" s="1"/>
  <c r="AR27" i="17"/>
  <c r="AO27" i="17"/>
  <c r="AA27" i="17"/>
  <c r="AA34" i="17" s="1"/>
  <c r="X27" i="17"/>
  <c r="AC27" i="17" s="1"/>
  <c r="K27" i="17"/>
  <c r="K34" i="17" s="1"/>
  <c r="H27" i="17"/>
  <c r="H34" i="17" s="1"/>
  <c r="S9" i="17"/>
  <c r="D9" i="17"/>
  <c r="AI5" i="17"/>
  <c r="R5" i="17"/>
  <c r="AI4" i="17"/>
  <c r="R4" i="17"/>
  <c r="AI3" i="17"/>
  <c r="R3" i="17"/>
  <c r="AT559" i="16"/>
  <c r="AS552" i="16"/>
  <c r="AS561" i="16" s="1"/>
  <c r="AI566" i="16" s="1"/>
  <c r="AR552" i="16"/>
  <c r="AQ552" i="16"/>
  <c r="AB552" i="16"/>
  <c r="AA552" i="16"/>
  <c r="Z552" i="16"/>
  <c r="L552" i="16"/>
  <c r="K552" i="16"/>
  <c r="K555" i="16" s="1"/>
  <c r="J552" i="16"/>
  <c r="AT551" i="16"/>
  <c r="AD551" i="16"/>
  <c r="AC551" i="16"/>
  <c r="M551" i="16"/>
  <c r="AT550" i="16"/>
  <c r="AC550" i="16"/>
  <c r="AD550" i="16" s="1"/>
  <c r="M550" i="16"/>
  <c r="AT549" i="16"/>
  <c r="AC549" i="16"/>
  <c r="M549" i="16"/>
  <c r="AD549" i="16" s="1"/>
  <c r="AT548" i="16"/>
  <c r="AD548" i="16"/>
  <c r="AC548" i="16"/>
  <c r="M548" i="16"/>
  <c r="AT547" i="16"/>
  <c r="AC547" i="16"/>
  <c r="M547" i="16"/>
  <c r="AD547" i="16" s="1"/>
  <c r="AT546" i="16"/>
  <c r="AC546" i="16"/>
  <c r="AD546" i="16" s="1"/>
  <c r="M546" i="16"/>
  <c r="AT545" i="16"/>
  <c r="AC545" i="16"/>
  <c r="M545" i="16"/>
  <c r="AD545" i="16" s="1"/>
  <c r="AT544" i="16"/>
  <c r="AC544" i="16"/>
  <c r="M544" i="16"/>
  <c r="AD544" i="16" s="1"/>
  <c r="AT543" i="16"/>
  <c r="AD543" i="16"/>
  <c r="AC543" i="16"/>
  <c r="M543" i="16"/>
  <c r="AT542" i="16"/>
  <c r="AC542" i="16"/>
  <c r="AD542" i="16" s="1"/>
  <c r="M542" i="16"/>
  <c r="AT541" i="16"/>
  <c r="AC541" i="16"/>
  <c r="M541" i="16"/>
  <c r="AD541" i="16" s="1"/>
  <c r="AS538" i="16"/>
  <c r="AR538" i="16"/>
  <c r="AQ538" i="16"/>
  <c r="AB538" i="16"/>
  <c r="AA538" i="16"/>
  <c r="Z538" i="16"/>
  <c r="L538" i="16"/>
  <c r="K538" i="16"/>
  <c r="J538" i="16"/>
  <c r="AT537" i="16"/>
  <c r="AT538" i="16" s="1"/>
  <c r="AC537" i="16"/>
  <c r="M537" i="16"/>
  <c r="AD537" i="16" s="1"/>
  <c r="AT536" i="16"/>
  <c r="AD536" i="16"/>
  <c r="AC536" i="16"/>
  <c r="M536" i="16"/>
  <c r="AT535" i="16"/>
  <c r="AC535" i="16"/>
  <c r="M535" i="16"/>
  <c r="AS532" i="16"/>
  <c r="AR532" i="16"/>
  <c r="AQ532" i="16"/>
  <c r="AD532" i="16"/>
  <c r="AB532" i="16"/>
  <c r="AA532" i="16"/>
  <c r="Z532" i="16"/>
  <c r="L532" i="16"/>
  <c r="K532" i="16"/>
  <c r="M532" i="16" s="1"/>
  <c r="J532" i="16"/>
  <c r="AT531" i="16"/>
  <c r="AC531" i="16"/>
  <c r="M531" i="16"/>
  <c r="AD531" i="16" s="1"/>
  <c r="AT530" i="16"/>
  <c r="AT532" i="16" s="1"/>
  <c r="AC530" i="16"/>
  <c r="M530" i="16"/>
  <c r="AD530" i="16" s="1"/>
  <c r="AT529" i="16"/>
  <c r="AD529" i="16"/>
  <c r="AC529" i="16"/>
  <c r="AC532" i="16" s="1"/>
  <c r="M529" i="16"/>
  <c r="W525" i="16"/>
  <c r="J525" i="16"/>
  <c r="I525" i="16"/>
  <c r="F525" i="16"/>
  <c r="AS523" i="16"/>
  <c r="AS525" i="16" s="1"/>
  <c r="AQ523" i="16"/>
  <c r="AQ525" i="16" s="1"/>
  <c r="AP523" i="16"/>
  <c r="AN523" i="16"/>
  <c r="AM523" i="16"/>
  <c r="AI523" i="16"/>
  <c r="AB523" i="16"/>
  <c r="AB525" i="16" s="1"/>
  <c r="Z523" i="16"/>
  <c r="Y523" i="16"/>
  <c r="Y525" i="16" s="1"/>
  <c r="W523" i="16"/>
  <c r="V523" i="16"/>
  <c r="V525" i="16" s="1"/>
  <c r="R523" i="16"/>
  <c r="L523" i="16"/>
  <c r="L525" i="16" s="1"/>
  <c r="K523" i="16"/>
  <c r="K525" i="16" s="1"/>
  <c r="J523" i="16"/>
  <c r="I523" i="16"/>
  <c r="G523" i="16"/>
  <c r="F523" i="16"/>
  <c r="C523" i="16"/>
  <c r="AT522" i="16"/>
  <c r="AR522" i="16"/>
  <c r="AO522" i="16"/>
  <c r="AC522" i="16"/>
  <c r="AA522" i="16"/>
  <c r="X522" i="16"/>
  <c r="K522" i="16"/>
  <c r="H522" i="16"/>
  <c r="M522" i="16" s="1"/>
  <c r="AD522" i="16" s="1"/>
  <c r="AT521" i="16"/>
  <c r="AR521" i="16"/>
  <c r="AO521" i="16"/>
  <c r="AA521" i="16"/>
  <c r="X521" i="16"/>
  <c r="AC521" i="16" s="1"/>
  <c r="K521" i="16"/>
  <c r="H521" i="16"/>
  <c r="M521" i="16" s="1"/>
  <c r="AR520" i="16"/>
  <c r="AO520" i="16"/>
  <c r="AT520" i="16" s="1"/>
  <c r="AA520" i="16"/>
  <c r="AC520" i="16" s="1"/>
  <c r="X520" i="16"/>
  <c r="K520" i="16"/>
  <c r="H520" i="16"/>
  <c r="M520" i="16" s="1"/>
  <c r="AD520" i="16" s="1"/>
  <c r="AT519" i="16"/>
  <c r="AR519" i="16"/>
  <c r="AO519" i="16"/>
  <c r="AA519" i="16"/>
  <c r="AC519" i="16" s="1"/>
  <c r="X519" i="16"/>
  <c r="M519" i="16"/>
  <c r="K519" i="16"/>
  <c r="H519" i="16"/>
  <c r="AR518" i="16"/>
  <c r="AO518" i="16"/>
  <c r="AO523" i="16" s="1"/>
  <c r="AA518" i="16"/>
  <c r="AA523" i="16" s="1"/>
  <c r="X518" i="16"/>
  <c r="K518" i="16"/>
  <c r="H518" i="16"/>
  <c r="AS514" i="16"/>
  <c r="AQ514" i="16"/>
  <c r="AP514" i="16"/>
  <c r="AN514" i="16"/>
  <c r="AM514" i="16"/>
  <c r="AM525" i="16" s="1"/>
  <c r="AI514" i="16"/>
  <c r="AB514" i="16"/>
  <c r="Z514" i="16"/>
  <c r="Y514" i="16"/>
  <c r="W514" i="16"/>
  <c r="V514" i="16"/>
  <c r="R514" i="16"/>
  <c r="L514" i="16"/>
  <c r="K514" i="16"/>
  <c r="J514" i="16"/>
  <c r="I514" i="16"/>
  <c r="G514" i="16"/>
  <c r="F514" i="16"/>
  <c r="C514" i="16"/>
  <c r="AT513" i="16"/>
  <c r="AR513" i="16"/>
  <c r="AO513" i="16"/>
  <c r="AD513" i="16"/>
  <c r="AC513" i="16"/>
  <c r="AA513" i="16"/>
  <c r="X513" i="16"/>
  <c r="K513" i="16"/>
  <c r="H513" i="16"/>
  <c r="M513" i="16" s="1"/>
  <c r="AT512" i="16"/>
  <c r="AR512" i="16"/>
  <c r="AO512" i="16"/>
  <c r="AA512" i="16"/>
  <c r="X512" i="16"/>
  <c r="AC512" i="16" s="1"/>
  <c r="K512" i="16"/>
  <c r="H512" i="16"/>
  <c r="M512" i="16" s="1"/>
  <c r="AD512" i="16" s="1"/>
  <c r="AR511" i="16"/>
  <c r="AO511" i="16"/>
  <c r="AT511" i="16" s="1"/>
  <c r="AA511" i="16"/>
  <c r="AC511" i="16" s="1"/>
  <c r="X511" i="16"/>
  <c r="K511" i="16"/>
  <c r="H511" i="16"/>
  <c r="M511" i="16" s="1"/>
  <c r="AD511" i="16" s="1"/>
  <c r="AT510" i="16"/>
  <c r="AR510" i="16"/>
  <c r="AO510" i="16"/>
  <c r="AA510" i="16"/>
  <c r="AC510" i="16" s="1"/>
  <c r="X510" i="16"/>
  <c r="M510" i="16"/>
  <c r="AD510" i="16" s="1"/>
  <c r="K510" i="16"/>
  <c r="H510" i="16"/>
  <c r="AR509" i="16"/>
  <c r="AT509" i="16" s="1"/>
  <c r="AO509" i="16"/>
  <c r="AA509" i="16"/>
  <c r="X509" i="16"/>
  <c r="AC509" i="16" s="1"/>
  <c r="K509" i="16"/>
  <c r="H509" i="16"/>
  <c r="M509" i="16" s="1"/>
  <c r="AD509" i="16" s="1"/>
  <c r="AR508" i="16"/>
  <c r="AO508" i="16"/>
  <c r="AT508" i="16" s="1"/>
  <c r="AA508" i="16"/>
  <c r="X508" i="16"/>
  <c r="AC508" i="16" s="1"/>
  <c r="K508" i="16"/>
  <c r="H508" i="16"/>
  <c r="AR507" i="16"/>
  <c r="AR514" i="16" s="1"/>
  <c r="AO507" i="16"/>
  <c r="AA507" i="16"/>
  <c r="X507" i="16"/>
  <c r="K507" i="16"/>
  <c r="M507" i="16" s="1"/>
  <c r="H507" i="16"/>
  <c r="AT479" i="16"/>
  <c r="AS472" i="16"/>
  <c r="AR472" i="16"/>
  <c r="AQ472" i="16"/>
  <c r="AB472" i="16"/>
  <c r="AA472" i="16"/>
  <c r="Z472" i="16"/>
  <c r="L472" i="16"/>
  <c r="K472" i="16"/>
  <c r="J472" i="16"/>
  <c r="AT471" i="16"/>
  <c r="AC471" i="16"/>
  <c r="M471" i="16"/>
  <c r="AD471" i="16" s="1"/>
  <c r="AT470" i="16"/>
  <c r="AC470" i="16"/>
  <c r="M470" i="16"/>
  <c r="AD470" i="16" s="1"/>
  <c r="AT469" i="16"/>
  <c r="AD469" i="16"/>
  <c r="AC469" i="16"/>
  <c r="M469" i="16"/>
  <c r="AT468" i="16"/>
  <c r="AD468" i="16"/>
  <c r="AC468" i="16"/>
  <c r="M468" i="16"/>
  <c r="AT467" i="16"/>
  <c r="AC467" i="16"/>
  <c r="M467" i="16"/>
  <c r="AT466" i="16"/>
  <c r="AC466" i="16"/>
  <c r="M466" i="16"/>
  <c r="AD466" i="16" s="1"/>
  <c r="AT465" i="16"/>
  <c r="AC465" i="16"/>
  <c r="M465" i="16"/>
  <c r="AT464" i="16"/>
  <c r="AC464" i="16"/>
  <c r="AD464" i="16" s="1"/>
  <c r="M464" i="16"/>
  <c r="AT463" i="16"/>
  <c r="AC463" i="16"/>
  <c r="M463" i="16"/>
  <c r="AD463" i="16" s="1"/>
  <c r="AT462" i="16"/>
  <c r="AC462" i="16"/>
  <c r="M462" i="16"/>
  <c r="AD462" i="16" s="1"/>
  <c r="AT461" i="16"/>
  <c r="AD461" i="16"/>
  <c r="AC461" i="16"/>
  <c r="M461" i="16"/>
  <c r="AS458" i="16"/>
  <c r="AR458" i="16"/>
  <c r="AQ458" i="16"/>
  <c r="AB458" i="16"/>
  <c r="AA458" i="16"/>
  <c r="Z458" i="16"/>
  <c r="L458" i="16"/>
  <c r="K458" i="16"/>
  <c r="J458" i="16"/>
  <c r="M458" i="16" s="1"/>
  <c r="AT457" i="16"/>
  <c r="AC457" i="16"/>
  <c r="AD457" i="16" s="1"/>
  <c r="M457" i="16"/>
  <c r="AT456" i="16"/>
  <c r="AC456" i="16"/>
  <c r="M456" i="16"/>
  <c r="AD456" i="16" s="1"/>
  <c r="AT455" i="16"/>
  <c r="AT458" i="16" s="1"/>
  <c r="AD455" i="16"/>
  <c r="AC455" i="16"/>
  <c r="M455" i="16"/>
  <c r="AS452" i="16"/>
  <c r="AR452" i="16"/>
  <c r="AQ452" i="16"/>
  <c r="AB452" i="16"/>
  <c r="AA452" i="16"/>
  <c r="Z452" i="16"/>
  <c r="M452" i="16"/>
  <c r="L452" i="16"/>
  <c r="K452" i="16"/>
  <c r="J452" i="16"/>
  <c r="AT451" i="16"/>
  <c r="AC451" i="16"/>
  <c r="M451" i="16"/>
  <c r="AT450" i="16"/>
  <c r="AD450" i="16"/>
  <c r="AC450" i="16"/>
  <c r="M450" i="16"/>
  <c r="AT449" i="16"/>
  <c r="AT452" i="16" s="1"/>
  <c r="AC449" i="16"/>
  <c r="AC452" i="16" s="1"/>
  <c r="M449" i="16"/>
  <c r="AN445" i="16"/>
  <c r="Z445" i="16"/>
  <c r="Y445" i="16"/>
  <c r="L445" i="16"/>
  <c r="L475" i="16" s="1"/>
  <c r="G445" i="16"/>
  <c r="AS443" i="16"/>
  <c r="AQ443" i="16"/>
  <c r="AQ445" i="16" s="1"/>
  <c r="AP443" i="16"/>
  <c r="AP445" i="16" s="1"/>
  <c r="AN443" i="16"/>
  <c r="AM443" i="16"/>
  <c r="AM445" i="16" s="1"/>
  <c r="AI443" i="16"/>
  <c r="AB443" i="16"/>
  <c r="AB445" i="16" s="1"/>
  <c r="AB475" i="16" s="1"/>
  <c r="AA443" i="16"/>
  <c r="Z443" i="16"/>
  <c r="Y443" i="16"/>
  <c r="W443" i="16"/>
  <c r="W445" i="16" s="1"/>
  <c r="V443" i="16"/>
  <c r="R443" i="16"/>
  <c r="L443" i="16"/>
  <c r="J443" i="16"/>
  <c r="J445" i="16" s="1"/>
  <c r="I443" i="16"/>
  <c r="G443" i="16"/>
  <c r="F443" i="16"/>
  <c r="C443" i="16"/>
  <c r="AR442" i="16"/>
  <c r="AR443" i="16" s="1"/>
  <c r="AO442" i="16"/>
  <c r="AT442" i="16" s="1"/>
  <c r="AC442" i="16"/>
  <c r="AA442" i="16"/>
  <c r="X442" i="16"/>
  <c r="K442" i="16"/>
  <c r="H442" i="16"/>
  <c r="M442" i="16" s="1"/>
  <c r="AT441" i="16"/>
  <c r="AR441" i="16"/>
  <c r="AO441" i="16"/>
  <c r="AC441" i="16"/>
  <c r="AA441" i="16"/>
  <c r="X441" i="16"/>
  <c r="M441" i="16"/>
  <c r="AD441" i="16" s="1"/>
  <c r="K441" i="16"/>
  <c r="H441" i="16"/>
  <c r="AT440" i="16"/>
  <c r="AR440" i="16"/>
  <c r="AO440" i="16"/>
  <c r="AA440" i="16"/>
  <c r="X440" i="16"/>
  <c r="K440" i="16"/>
  <c r="H440" i="16"/>
  <c r="M440" i="16" s="1"/>
  <c r="AR439" i="16"/>
  <c r="AO439" i="16"/>
  <c r="AT439" i="16" s="1"/>
  <c r="AA439" i="16"/>
  <c r="X439" i="16"/>
  <c r="K439" i="16"/>
  <c r="H439" i="16"/>
  <c r="AR438" i="16"/>
  <c r="AO438" i="16"/>
  <c r="AC438" i="16"/>
  <c r="AA438" i="16"/>
  <c r="X438" i="16"/>
  <c r="K438" i="16"/>
  <c r="H438" i="16"/>
  <c r="AS434" i="16"/>
  <c r="AS445" i="16" s="1"/>
  <c r="AS481" i="16" s="1"/>
  <c r="AI486" i="16" s="1"/>
  <c r="AQ434" i="16"/>
  <c r="AP434" i="16"/>
  <c r="AN434" i="16"/>
  <c r="AM434" i="16"/>
  <c r="AI434" i="16"/>
  <c r="AB434" i="16"/>
  <c r="Z434" i="16"/>
  <c r="Y434" i="16"/>
  <c r="X434" i="16"/>
  <c r="W434" i="16"/>
  <c r="V434" i="16"/>
  <c r="V445" i="16" s="1"/>
  <c r="R434" i="16"/>
  <c r="L434" i="16"/>
  <c r="J434" i="16"/>
  <c r="I434" i="16"/>
  <c r="H434" i="16"/>
  <c r="G434" i="16"/>
  <c r="F434" i="16"/>
  <c r="C434" i="16"/>
  <c r="AR433" i="16"/>
  <c r="AO433" i="16"/>
  <c r="AA433" i="16"/>
  <c r="AC433" i="16" s="1"/>
  <c r="X433" i="16"/>
  <c r="M433" i="16"/>
  <c r="K433" i="16"/>
  <c r="H433" i="16"/>
  <c r="AR432" i="16"/>
  <c r="AT432" i="16" s="1"/>
  <c r="AO432" i="16"/>
  <c r="AA432" i="16"/>
  <c r="AC432" i="16" s="1"/>
  <c r="AD432" i="16" s="1"/>
  <c r="X432" i="16"/>
  <c r="M432" i="16"/>
  <c r="K432" i="16"/>
  <c r="H432" i="16"/>
  <c r="AR431" i="16"/>
  <c r="AT431" i="16" s="1"/>
  <c r="AO431" i="16"/>
  <c r="AA431" i="16"/>
  <c r="X431" i="16"/>
  <c r="AC431" i="16" s="1"/>
  <c r="K431" i="16"/>
  <c r="H431" i="16"/>
  <c r="M431" i="16" s="1"/>
  <c r="AD431" i="16" s="1"/>
  <c r="AR430" i="16"/>
  <c r="AO430" i="16"/>
  <c r="AT430" i="16" s="1"/>
  <c r="AA430" i="16"/>
  <c r="X430" i="16"/>
  <c r="AC430" i="16" s="1"/>
  <c r="K430" i="16"/>
  <c r="H430" i="16"/>
  <c r="AR429" i="16"/>
  <c r="AO429" i="16"/>
  <c r="AT429" i="16" s="1"/>
  <c r="AC429" i="16"/>
  <c r="AA429" i="16"/>
  <c r="X429" i="16"/>
  <c r="M429" i="16"/>
  <c r="K429" i="16"/>
  <c r="H429" i="16"/>
  <c r="AR428" i="16"/>
  <c r="AO428" i="16"/>
  <c r="AC428" i="16"/>
  <c r="AA428" i="16"/>
  <c r="X428" i="16"/>
  <c r="K428" i="16"/>
  <c r="M428" i="16" s="1"/>
  <c r="AD428" i="16" s="1"/>
  <c r="H428" i="16"/>
  <c r="AT427" i="16"/>
  <c r="AR427" i="16"/>
  <c r="AO427" i="16"/>
  <c r="AC427" i="16"/>
  <c r="AA427" i="16"/>
  <c r="X427" i="16"/>
  <c r="K427" i="16"/>
  <c r="H427" i="16"/>
  <c r="M427" i="16" s="1"/>
  <c r="AT399" i="16"/>
  <c r="AS392" i="16"/>
  <c r="AS395" i="16" s="1"/>
  <c r="AR392" i="16"/>
  <c r="AQ392" i="16"/>
  <c r="AB392" i="16"/>
  <c r="AA392" i="16"/>
  <c r="Z392" i="16"/>
  <c r="L392" i="16"/>
  <c r="K392" i="16"/>
  <c r="J392" i="16"/>
  <c r="AT391" i="16"/>
  <c r="AC391" i="16"/>
  <c r="M391" i="16"/>
  <c r="AT390" i="16"/>
  <c r="AC390" i="16"/>
  <c r="M390" i="16"/>
  <c r="AD390" i="16" s="1"/>
  <c r="AT389" i="16"/>
  <c r="AC389" i="16"/>
  <c r="M389" i="16"/>
  <c r="AD389" i="16" s="1"/>
  <c r="AT388" i="16"/>
  <c r="AC388" i="16"/>
  <c r="AD388" i="16" s="1"/>
  <c r="M388" i="16"/>
  <c r="AT387" i="16"/>
  <c r="AC387" i="16"/>
  <c r="M387" i="16"/>
  <c r="AD387" i="16" s="1"/>
  <c r="AT386" i="16"/>
  <c r="AC386" i="16"/>
  <c r="M386" i="16"/>
  <c r="AD386" i="16" s="1"/>
  <c r="AT385" i="16"/>
  <c r="AD385" i="16"/>
  <c r="AC385" i="16"/>
  <c r="M385" i="16"/>
  <c r="AT384" i="16"/>
  <c r="AC384" i="16"/>
  <c r="AD384" i="16" s="1"/>
  <c r="M384" i="16"/>
  <c r="AT383" i="16"/>
  <c r="AT392" i="16" s="1"/>
  <c r="AC383" i="16"/>
  <c r="M383" i="16"/>
  <c r="AT382" i="16"/>
  <c r="AD382" i="16"/>
  <c r="AC382" i="16"/>
  <c r="M382" i="16"/>
  <c r="AT381" i="16"/>
  <c r="AC381" i="16"/>
  <c r="M381" i="16"/>
  <c r="AD381" i="16" s="1"/>
  <c r="AS378" i="16"/>
  <c r="AR378" i="16"/>
  <c r="AQ378" i="16"/>
  <c r="AB378" i="16"/>
  <c r="AA378" i="16"/>
  <c r="Z378" i="16"/>
  <c r="L378" i="16"/>
  <c r="K378" i="16"/>
  <c r="J378" i="16"/>
  <c r="M378" i="16" s="1"/>
  <c r="AT377" i="16"/>
  <c r="AC377" i="16"/>
  <c r="M377" i="16"/>
  <c r="AT376" i="16"/>
  <c r="AC376" i="16"/>
  <c r="M376" i="16"/>
  <c r="AD376" i="16" s="1"/>
  <c r="AT375" i="16"/>
  <c r="AT378" i="16" s="1"/>
  <c r="AC375" i="16"/>
  <c r="M375" i="16"/>
  <c r="AD375" i="16" s="1"/>
  <c r="AS372" i="16"/>
  <c r="AR372" i="16"/>
  <c r="AQ372" i="16"/>
  <c r="AB372" i="16"/>
  <c r="AA372" i="16"/>
  <c r="Z372" i="16"/>
  <c r="L372" i="16"/>
  <c r="K372" i="16"/>
  <c r="J372" i="16"/>
  <c r="M372" i="16" s="1"/>
  <c r="AT371" i="16"/>
  <c r="AD371" i="16"/>
  <c r="AC371" i="16"/>
  <c r="M371" i="16"/>
  <c r="AT370" i="16"/>
  <c r="AC370" i="16"/>
  <c r="M370" i="16"/>
  <c r="AT369" i="16"/>
  <c r="AT372" i="16" s="1"/>
  <c r="AC369" i="16"/>
  <c r="M369" i="16"/>
  <c r="AD369" i="16" s="1"/>
  <c r="AS365" i="16"/>
  <c r="AS401" i="16" s="1"/>
  <c r="AI406" i="16" s="1"/>
  <c r="AP365" i="16"/>
  <c r="V365" i="16"/>
  <c r="G365" i="16"/>
  <c r="F365" i="16"/>
  <c r="AS363" i="16"/>
  <c r="AQ363" i="16"/>
  <c r="AQ365" i="16" s="1"/>
  <c r="AP363" i="16"/>
  <c r="AN363" i="16"/>
  <c r="AM363" i="16"/>
  <c r="AM365" i="16" s="1"/>
  <c r="AI363" i="16"/>
  <c r="AB363" i="16"/>
  <c r="AB365" i="16" s="1"/>
  <c r="Z363" i="16"/>
  <c r="Z365" i="16" s="1"/>
  <c r="Y363" i="16"/>
  <c r="X363" i="16"/>
  <c r="W363" i="16"/>
  <c r="W365" i="16" s="1"/>
  <c r="V363" i="16"/>
  <c r="R363" i="16"/>
  <c r="L363" i="16"/>
  <c r="L365" i="16" s="1"/>
  <c r="J363" i="16"/>
  <c r="J365" i="16" s="1"/>
  <c r="I363" i="16"/>
  <c r="G363" i="16"/>
  <c r="F363" i="16"/>
  <c r="C363" i="16"/>
  <c r="AR362" i="16"/>
  <c r="AO362" i="16"/>
  <c r="AT362" i="16" s="1"/>
  <c r="AA362" i="16"/>
  <c r="X362" i="16"/>
  <c r="M362" i="16"/>
  <c r="K362" i="16"/>
  <c r="H362" i="16"/>
  <c r="AR361" i="16"/>
  <c r="AO361" i="16"/>
  <c r="AT361" i="16" s="1"/>
  <c r="AC361" i="16"/>
  <c r="AA361" i="16"/>
  <c r="X361" i="16"/>
  <c r="M361" i="16"/>
  <c r="AD361" i="16" s="1"/>
  <c r="K361" i="16"/>
  <c r="H361" i="16"/>
  <c r="AT360" i="16"/>
  <c r="AR360" i="16"/>
  <c r="AO360" i="16"/>
  <c r="AC360" i="16"/>
  <c r="AA360" i="16"/>
  <c r="X360" i="16"/>
  <c r="K360" i="16"/>
  <c r="H360" i="16"/>
  <c r="M360" i="16" s="1"/>
  <c r="AT359" i="16"/>
  <c r="AR359" i="16"/>
  <c r="AO359" i="16"/>
  <c r="AA359" i="16"/>
  <c r="X359" i="16"/>
  <c r="AC359" i="16" s="1"/>
  <c r="K359" i="16"/>
  <c r="H359" i="16"/>
  <c r="M359" i="16" s="1"/>
  <c r="AD359" i="16" s="1"/>
  <c r="AR358" i="16"/>
  <c r="AR363" i="16" s="1"/>
  <c r="AO358" i="16"/>
  <c r="AT358" i="16" s="1"/>
  <c r="AA358" i="16"/>
  <c r="AC358" i="16" s="1"/>
  <c r="X358" i="16"/>
  <c r="K358" i="16"/>
  <c r="H358" i="16"/>
  <c r="AS354" i="16"/>
  <c r="AQ354" i="16"/>
  <c r="AP354" i="16"/>
  <c r="AN354" i="16"/>
  <c r="AM354" i="16"/>
  <c r="AI354" i="16"/>
  <c r="AB354" i="16"/>
  <c r="Z354" i="16"/>
  <c r="Y354" i="16"/>
  <c r="Y365" i="16" s="1"/>
  <c r="X354" i="16"/>
  <c r="W354" i="16"/>
  <c r="V354" i="16"/>
  <c r="R354" i="16"/>
  <c r="L354" i="16"/>
  <c r="J354" i="16"/>
  <c r="I354" i="16"/>
  <c r="G354" i="16"/>
  <c r="F354" i="16"/>
  <c r="C354" i="16"/>
  <c r="AR353" i="16"/>
  <c r="AO353" i="16"/>
  <c r="AA353" i="16"/>
  <c r="X353" i="16"/>
  <c r="AC353" i="16" s="1"/>
  <c r="M353" i="16"/>
  <c r="AD353" i="16" s="1"/>
  <c r="K353" i="16"/>
  <c r="H353" i="16"/>
  <c r="AR352" i="16"/>
  <c r="AO352" i="16"/>
  <c r="AC352" i="16"/>
  <c r="AA352" i="16"/>
  <c r="X352" i="16"/>
  <c r="K352" i="16"/>
  <c r="M352" i="16" s="1"/>
  <c r="AD352" i="16" s="1"/>
  <c r="H352" i="16"/>
  <c r="AT351" i="16"/>
  <c r="AR351" i="16"/>
  <c r="AO351" i="16"/>
  <c r="AD351" i="16"/>
  <c r="AC351" i="16"/>
  <c r="AA351" i="16"/>
  <c r="X351" i="16"/>
  <c r="K351" i="16"/>
  <c r="H351" i="16"/>
  <c r="M351" i="16" s="1"/>
  <c r="AT350" i="16"/>
  <c r="AR350" i="16"/>
  <c r="AO350" i="16"/>
  <c r="AA350" i="16"/>
  <c r="X350" i="16"/>
  <c r="AC350" i="16" s="1"/>
  <c r="K350" i="16"/>
  <c r="H350" i="16"/>
  <c r="M350" i="16" s="1"/>
  <c r="AD350" i="16" s="1"/>
  <c r="AR349" i="16"/>
  <c r="AO349" i="16"/>
  <c r="AA349" i="16"/>
  <c r="AC349" i="16" s="1"/>
  <c r="X349" i="16"/>
  <c r="M349" i="16"/>
  <c r="K349" i="16"/>
  <c r="H349" i="16"/>
  <c r="AR348" i="16"/>
  <c r="AO348" i="16"/>
  <c r="AA348" i="16"/>
  <c r="X348" i="16"/>
  <c r="K348" i="16"/>
  <c r="M348" i="16" s="1"/>
  <c r="H348" i="16"/>
  <c r="AR347" i="16"/>
  <c r="AO347" i="16"/>
  <c r="AA347" i="16"/>
  <c r="X347" i="16"/>
  <c r="AC347" i="16" s="1"/>
  <c r="M347" i="16"/>
  <c r="K347" i="16"/>
  <c r="K354" i="16" s="1"/>
  <c r="H347" i="16"/>
  <c r="AT319" i="16"/>
  <c r="AS312" i="16"/>
  <c r="AR312" i="16"/>
  <c r="AQ312" i="16"/>
  <c r="AB312" i="16"/>
  <c r="AA312" i="16"/>
  <c r="Z312" i="16"/>
  <c r="L312" i="16"/>
  <c r="K312" i="16"/>
  <c r="J312" i="16"/>
  <c r="AT311" i="16"/>
  <c r="AC311" i="16"/>
  <c r="M311" i="16"/>
  <c r="AD311" i="16" s="1"/>
  <c r="AT310" i="16"/>
  <c r="AC310" i="16"/>
  <c r="M310" i="16"/>
  <c r="AD310" i="16" s="1"/>
  <c r="AT309" i="16"/>
  <c r="AC309" i="16"/>
  <c r="AD309" i="16" s="1"/>
  <c r="M309" i="16"/>
  <c r="AT308" i="16"/>
  <c r="AC308" i="16"/>
  <c r="M308" i="16"/>
  <c r="AD308" i="16" s="1"/>
  <c r="AT307" i="16"/>
  <c r="AC307" i="16"/>
  <c r="M307" i="16"/>
  <c r="AD307" i="16" s="1"/>
  <c r="AT306" i="16"/>
  <c r="AD306" i="16"/>
  <c r="AC306" i="16"/>
  <c r="M306" i="16"/>
  <c r="AT305" i="16"/>
  <c r="AC305" i="16"/>
  <c r="AD305" i="16" s="1"/>
  <c r="M305" i="16"/>
  <c r="AT304" i="16"/>
  <c r="AC304" i="16"/>
  <c r="M304" i="16"/>
  <c r="AT303" i="16"/>
  <c r="AC303" i="16"/>
  <c r="M303" i="16"/>
  <c r="AD303" i="16" s="1"/>
  <c r="AT302" i="16"/>
  <c r="AC302" i="16"/>
  <c r="M302" i="16"/>
  <c r="AD302" i="16" s="1"/>
  <c r="AT301" i="16"/>
  <c r="AC301" i="16"/>
  <c r="M301" i="16"/>
  <c r="AS298" i="16"/>
  <c r="AR298" i="16"/>
  <c r="AQ298" i="16"/>
  <c r="AD298" i="16"/>
  <c r="AB298" i="16"/>
  <c r="AA298" i="16"/>
  <c r="Z298" i="16"/>
  <c r="L298" i="16"/>
  <c r="K298" i="16"/>
  <c r="J298" i="16"/>
  <c r="AT297" i="16"/>
  <c r="AC297" i="16"/>
  <c r="M297" i="16"/>
  <c r="AD297" i="16" s="1"/>
  <c r="AT296" i="16"/>
  <c r="AC296" i="16"/>
  <c r="M296" i="16"/>
  <c r="AD296" i="16" s="1"/>
  <c r="AT295" i="16"/>
  <c r="AD295" i="16"/>
  <c r="AC295" i="16"/>
  <c r="AC298" i="16" s="1"/>
  <c r="M295" i="16"/>
  <c r="AS292" i="16"/>
  <c r="AR292" i="16"/>
  <c r="AQ292" i="16"/>
  <c r="AB292" i="16"/>
  <c r="AA292" i="16"/>
  <c r="Z292" i="16"/>
  <c r="M292" i="16"/>
  <c r="L292" i="16"/>
  <c r="K292" i="16"/>
  <c r="J292" i="16"/>
  <c r="AT291" i="16"/>
  <c r="AT292" i="16" s="1"/>
  <c r="AC291" i="16"/>
  <c r="AD291" i="16" s="1"/>
  <c r="M291" i="16"/>
  <c r="AT290" i="16"/>
  <c r="AC290" i="16"/>
  <c r="M290" i="16"/>
  <c r="AD290" i="16" s="1"/>
  <c r="AT289" i="16"/>
  <c r="AD289" i="16"/>
  <c r="AC289" i="16"/>
  <c r="M289" i="16"/>
  <c r="AQ285" i="16"/>
  <c r="AB285" i="16"/>
  <c r="J285" i="16"/>
  <c r="F285" i="16"/>
  <c r="AS283" i="16"/>
  <c r="AQ283" i="16"/>
  <c r="AP283" i="16"/>
  <c r="AP285" i="16" s="1"/>
  <c r="AN283" i="16"/>
  <c r="AM283" i="16"/>
  <c r="AI283" i="16"/>
  <c r="AB283" i="16"/>
  <c r="Z283" i="16"/>
  <c r="Z285" i="16" s="1"/>
  <c r="Y283" i="16"/>
  <c r="Y285" i="16" s="1"/>
  <c r="W283" i="16"/>
  <c r="W285" i="16" s="1"/>
  <c r="V283" i="16"/>
  <c r="R283" i="16"/>
  <c r="L283" i="16"/>
  <c r="L285" i="16" s="1"/>
  <c r="J283" i="16"/>
  <c r="I283" i="16"/>
  <c r="I285" i="16" s="1"/>
  <c r="G283" i="16"/>
  <c r="G285" i="16" s="1"/>
  <c r="F283" i="16"/>
  <c r="C283" i="16"/>
  <c r="AT282" i="16"/>
  <c r="AR282" i="16"/>
  <c r="AO282" i="16"/>
  <c r="AA282" i="16"/>
  <c r="X282" i="16"/>
  <c r="AC282" i="16" s="1"/>
  <c r="K282" i="16"/>
  <c r="H282" i="16"/>
  <c r="AR281" i="16"/>
  <c r="AO281" i="16"/>
  <c r="AT281" i="16" s="1"/>
  <c r="AC281" i="16"/>
  <c r="AA281" i="16"/>
  <c r="X281" i="16"/>
  <c r="K281" i="16"/>
  <c r="K283" i="16" s="1"/>
  <c r="H281" i="16"/>
  <c r="AR280" i="16"/>
  <c r="AT280" i="16" s="1"/>
  <c r="AO280" i="16"/>
  <c r="AC280" i="16"/>
  <c r="AA280" i="16"/>
  <c r="X280" i="16"/>
  <c r="M280" i="16"/>
  <c r="AD280" i="16" s="1"/>
  <c r="K280" i="16"/>
  <c r="H280" i="16"/>
  <c r="AR279" i="16"/>
  <c r="AO279" i="16"/>
  <c r="AD279" i="16"/>
  <c r="AA279" i="16"/>
  <c r="X279" i="16"/>
  <c r="AC279" i="16" s="1"/>
  <c r="M279" i="16"/>
  <c r="K279" i="16"/>
  <c r="H279" i="16"/>
  <c r="AR278" i="16"/>
  <c r="AO278" i="16"/>
  <c r="AT278" i="16" s="1"/>
  <c r="AA278" i="16"/>
  <c r="AA283" i="16" s="1"/>
  <c r="X278" i="16"/>
  <c r="K278" i="16"/>
  <c r="H278" i="16"/>
  <c r="M278" i="16" s="1"/>
  <c r="AS274" i="16"/>
  <c r="AQ274" i="16"/>
  <c r="AP274" i="16"/>
  <c r="AN274" i="16"/>
  <c r="AM274" i="16"/>
  <c r="AI274" i="16"/>
  <c r="AB274" i="16"/>
  <c r="Z274" i="16"/>
  <c r="Y274" i="16"/>
  <c r="W274" i="16"/>
  <c r="V274" i="16"/>
  <c r="R274" i="16"/>
  <c r="L274" i="16"/>
  <c r="K274" i="16"/>
  <c r="J274" i="16"/>
  <c r="I274" i="16"/>
  <c r="G274" i="16"/>
  <c r="F274" i="16"/>
  <c r="C274" i="16"/>
  <c r="AT273" i="16"/>
  <c r="AR273" i="16"/>
  <c r="AO273" i="16"/>
  <c r="AA273" i="16"/>
  <c r="X273" i="16"/>
  <c r="AC273" i="16" s="1"/>
  <c r="K273" i="16"/>
  <c r="H273" i="16"/>
  <c r="M273" i="16" s="1"/>
  <c r="AD273" i="16" s="1"/>
  <c r="AR272" i="16"/>
  <c r="AO272" i="16"/>
  <c r="AT272" i="16" s="1"/>
  <c r="AA272" i="16"/>
  <c r="AC272" i="16" s="1"/>
  <c r="X272" i="16"/>
  <c r="K272" i="16"/>
  <c r="H272" i="16"/>
  <c r="M272" i="16" s="1"/>
  <c r="AT271" i="16"/>
  <c r="AR271" i="16"/>
  <c r="AO271" i="16"/>
  <c r="AA271" i="16"/>
  <c r="AC271" i="16" s="1"/>
  <c r="X271" i="16"/>
  <c r="M271" i="16"/>
  <c r="K271" i="16"/>
  <c r="H271" i="16"/>
  <c r="AR270" i="16"/>
  <c r="AT270" i="16" s="1"/>
  <c r="AO270" i="16"/>
  <c r="AA270" i="16"/>
  <c r="X270" i="16"/>
  <c r="AC270" i="16" s="1"/>
  <c r="K270" i="16"/>
  <c r="H270" i="16"/>
  <c r="M270" i="16" s="1"/>
  <c r="AR269" i="16"/>
  <c r="AO269" i="16"/>
  <c r="AT269" i="16" s="1"/>
  <c r="AA269" i="16"/>
  <c r="X269" i="16"/>
  <c r="AC269" i="16" s="1"/>
  <c r="K269" i="16"/>
  <c r="H269" i="16"/>
  <c r="M269" i="16" s="1"/>
  <c r="AD269" i="16" s="1"/>
  <c r="AR268" i="16"/>
  <c r="AO268" i="16"/>
  <c r="AA268" i="16"/>
  <c r="X268" i="16"/>
  <c r="AC268" i="16" s="1"/>
  <c r="K268" i="16"/>
  <c r="M268" i="16" s="1"/>
  <c r="AD268" i="16" s="1"/>
  <c r="H268" i="16"/>
  <c r="AR267" i="16"/>
  <c r="AR274" i="16" s="1"/>
  <c r="AO267" i="16"/>
  <c r="AD267" i="16"/>
  <c r="AC267" i="16"/>
  <c r="AA267" i="16"/>
  <c r="X267" i="16"/>
  <c r="M267" i="16"/>
  <c r="K267" i="16"/>
  <c r="H267" i="16"/>
  <c r="AT239" i="16"/>
  <c r="AS232" i="16"/>
  <c r="AR232" i="16"/>
  <c r="AQ232" i="16"/>
  <c r="AC232" i="16"/>
  <c r="AB232" i="16"/>
  <c r="AA232" i="16"/>
  <c r="Z232" i="16"/>
  <c r="M232" i="16"/>
  <c r="L232" i="16"/>
  <c r="K232" i="16"/>
  <c r="J232" i="16"/>
  <c r="AT231" i="16"/>
  <c r="AC231" i="16"/>
  <c r="AD231" i="16" s="1"/>
  <c r="M231" i="16"/>
  <c r="AT230" i="16"/>
  <c r="AC230" i="16"/>
  <c r="M230" i="16"/>
  <c r="AT229" i="16"/>
  <c r="AC229" i="16"/>
  <c r="M229" i="16"/>
  <c r="AD229" i="16" s="1"/>
  <c r="AT228" i="16"/>
  <c r="AD228" i="16"/>
  <c r="AC228" i="16"/>
  <c r="M228" i="16"/>
  <c r="AT227" i="16"/>
  <c r="AC227" i="16"/>
  <c r="AD227" i="16" s="1"/>
  <c r="M227" i="16"/>
  <c r="AT226" i="16"/>
  <c r="AC226" i="16"/>
  <c r="M226" i="16"/>
  <c r="AT225" i="16"/>
  <c r="AC225" i="16"/>
  <c r="M225" i="16"/>
  <c r="AD225" i="16" s="1"/>
  <c r="AT224" i="16"/>
  <c r="AD224" i="16"/>
  <c r="AC224" i="16"/>
  <c r="M224" i="16"/>
  <c r="AT223" i="16"/>
  <c r="AC223" i="16"/>
  <c r="AD223" i="16" s="1"/>
  <c r="M223" i="16"/>
  <c r="AT222" i="16"/>
  <c r="AC222" i="16"/>
  <c r="M222" i="16"/>
  <c r="AD222" i="16" s="1"/>
  <c r="AT221" i="16"/>
  <c r="AT232" i="16" s="1"/>
  <c r="AD221" i="16"/>
  <c r="AC221" i="16"/>
  <c r="M221" i="16"/>
  <c r="AS218" i="16"/>
  <c r="AR218" i="16"/>
  <c r="AQ218" i="16"/>
  <c r="AB218" i="16"/>
  <c r="AA218" i="16"/>
  <c r="Z218" i="16"/>
  <c r="L218" i="16"/>
  <c r="K218" i="16"/>
  <c r="M218" i="16" s="1"/>
  <c r="J218" i="16"/>
  <c r="AT217" i="16"/>
  <c r="AC217" i="16"/>
  <c r="M217" i="16"/>
  <c r="AD217" i="16" s="1"/>
  <c r="AT216" i="16"/>
  <c r="AC216" i="16"/>
  <c r="M216" i="16"/>
  <c r="AD216" i="16" s="1"/>
  <c r="AT215" i="16"/>
  <c r="AC215" i="16"/>
  <c r="M215" i="16"/>
  <c r="AS212" i="16"/>
  <c r="AR212" i="16"/>
  <c r="AQ212" i="16"/>
  <c r="AB212" i="16"/>
  <c r="AA212" i="16"/>
  <c r="Z212" i="16"/>
  <c r="L212" i="16"/>
  <c r="K212" i="16"/>
  <c r="J212" i="16"/>
  <c r="AT211" i="16"/>
  <c r="AC211" i="16"/>
  <c r="AC212" i="16" s="1"/>
  <c r="M211" i="16"/>
  <c r="AD211" i="16" s="1"/>
  <c r="AT210" i="16"/>
  <c r="AT212" i="16" s="1"/>
  <c r="AC210" i="16"/>
  <c r="M210" i="16"/>
  <c r="AD210" i="16" s="1"/>
  <c r="AT209" i="16"/>
  <c r="AD209" i="16"/>
  <c r="AC209" i="16"/>
  <c r="M209" i="16"/>
  <c r="AQ205" i="16"/>
  <c r="W205" i="16"/>
  <c r="J205" i="16"/>
  <c r="I205" i="16"/>
  <c r="AS203" i="16"/>
  <c r="AQ203" i="16"/>
  <c r="AP203" i="16"/>
  <c r="AP205" i="16" s="1"/>
  <c r="AN203" i="16"/>
  <c r="AN205" i="16" s="1"/>
  <c r="AM203" i="16"/>
  <c r="AM205" i="16" s="1"/>
  <c r="AI203" i="16"/>
  <c r="AB203" i="16"/>
  <c r="Z203" i="16"/>
  <c r="Y203" i="16"/>
  <c r="Y205" i="16" s="1"/>
  <c r="W203" i="16"/>
  <c r="V203" i="16"/>
  <c r="V205" i="16" s="1"/>
  <c r="R203" i="16"/>
  <c r="L203" i="16"/>
  <c r="J203" i="16"/>
  <c r="I203" i="16"/>
  <c r="G203" i="16"/>
  <c r="G205" i="16" s="1"/>
  <c r="F203" i="16"/>
  <c r="C203" i="16"/>
  <c r="AT202" i="16"/>
  <c r="AR202" i="16"/>
  <c r="AO202" i="16"/>
  <c r="AA202" i="16"/>
  <c r="X202" i="16"/>
  <c r="AC202" i="16" s="1"/>
  <c r="AD202" i="16" s="1"/>
  <c r="K202" i="16"/>
  <c r="H202" i="16"/>
  <c r="M202" i="16" s="1"/>
  <c r="AR201" i="16"/>
  <c r="AO201" i="16"/>
  <c r="AT201" i="16" s="1"/>
  <c r="AA201" i="16"/>
  <c r="X201" i="16"/>
  <c r="AC201" i="16" s="1"/>
  <c r="K201" i="16"/>
  <c r="H201" i="16"/>
  <c r="AR200" i="16"/>
  <c r="AO200" i="16"/>
  <c r="AT200" i="16" s="1"/>
  <c r="AC200" i="16"/>
  <c r="AA200" i="16"/>
  <c r="X200" i="16"/>
  <c r="K200" i="16"/>
  <c r="K203" i="16" s="1"/>
  <c r="H200" i="16"/>
  <c r="AR199" i="16"/>
  <c r="AT199" i="16" s="1"/>
  <c r="AO199" i="16"/>
  <c r="AC199" i="16"/>
  <c r="AA199" i="16"/>
  <c r="X199" i="16"/>
  <c r="M199" i="16"/>
  <c r="K199" i="16"/>
  <c r="H199" i="16"/>
  <c r="AR198" i="16"/>
  <c r="AO198" i="16"/>
  <c r="AO203" i="16" s="1"/>
  <c r="AA198" i="16"/>
  <c r="X198" i="16"/>
  <c r="K198" i="16"/>
  <c r="H198" i="16"/>
  <c r="AS194" i="16"/>
  <c r="AS205" i="16" s="1"/>
  <c r="AQ194" i="16"/>
  <c r="AP194" i="16"/>
  <c r="AN194" i="16"/>
  <c r="AM194" i="16"/>
  <c r="AI194" i="16"/>
  <c r="AB194" i="16"/>
  <c r="AB205" i="16" s="1"/>
  <c r="Z194" i="16"/>
  <c r="Y194" i="16"/>
  <c r="W194" i="16"/>
  <c r="V194" i="16"/>
  <c r="R194" i="16"/>
  <c r="L194" i="16"/>
  <c r="J194" i="16"/>
  <c r="I194" i="16"/>
  <c r="G194" i="16"/>
  <c r="F194" i="16"/>
  <c r="F205" i="16" s="1"/>
  <c r="C194" i="16"/>
  <c r="AT193" i="16"/>
  <c r="AR193" i="16"/>
  <c r="AO193" i="16"/>
  <c r="AA193" i="16"/>
  <c r="X193" i="16"/>
  <c r="AC193" i="16" s="1"/>
  <c r="K193" i="16"/>
  <c r="H193" i="16"/>
  <c r="M193" i="16" s="1"/>
  <c r="AR192" i="16"/>
  <c r="AO192" i="16"/>
  <c r="AT192" i="16" s="1"/>
  <c r="AA192" i="16"/>
  <c r="X192" i="16"/>
  <c r="AC192" i="16" s="1"/>
  <c r="K192" i="16"/>
  <c r="H192" i="16"/>
  <c r="AR191" i="16"/>
  <c r="AO191" i="16"/>
  <c r="AT191" i="16" s="1"/>
  <c r="AC191" i="16"/>
  <c r="AA191" i="16"/>
  <c r="X191" i="16"/>
  <c r="K191" i="16"/>
  <c r="H191" i="16"/>
  <c r="AR190" i="16"/>
  <c r="AT190" i="16" s="1"/>
  <c r="AO190" i="16"/>
  <c r="AA190" i="16"/>
  <c r="AC190" i="16" s="1"/>
  <c r="X190" i="16"/>
  <c r="M190" i="16"/>
  <c r="K190" i="16"/>
  <c r="H190" i="16"/>
  <c r="AR189" i="16"/>
  <c r="AT189" i="16" s="1"/>
  <c r="AO189" i="16"/>
  <c r="AA189" i="16"/>
  <c r="X189" i="16"/>
  <c r="AC189" i="16" s="1"/>
  <c r="K189" i="16"/>
  <c r="H189" i="16"/>
  <c r="M189" i="16" s="1"/>
  <c r="AD189" i="16" s="1"/>
  <c r="AR188" i="16"/>
  <c r="AO188" i="16"/>
  <c r="AT188" i="16" s="1"/>
  <c r="AA188" i="16"/>
  <c r="X188" i="16"/>
  <c r="AC188" i="16" s="1"/>
  <c r="K188" i="16"/>
  <c r="H188" i="16"/>
  <c r="AR187" i="16"/>
  <c r="AO187" i="16"/>
  <c r="AA187" i="16"/>
  <c r="X187" i="16"/>
  <c r="K187" i="16"/>
  <c r="K194" i="16" s="1"/>
  <c r="H187" i="16"/>
  <c r="AS152" i="16"/>
  <c r="AR152" i="16"/>
  <c r="AQ152" i="16"/>
  <c r="AB152" i="16"/>
  <c r="AA152" i="16"/>
  <c r="Z152" i="16"/>
  <c r="L152" i="16"/>
  <c r="K152" i="16"/>
  <c r="J152" i="16"/>
  <c r="AT151" i="16"/>
  <c r="AC151" i="16"/>
  <c r="M151" i="16"/>
  <c r="AD151" i="16" s="1"/>
  <c r="AT150" i="16"/>
  <c r="AC150" i="16"/>
  <c r="M150" i="16"/>
  <c r="AD150" i="16" s="1"/>
  <c r="AT149" i="16"/>
  <c r="AC149" i="16"/>
  <c r="M149" i="16"/>
  <c r="AD149" i="16" s="1"/>
  <c r="AT148" i="16"/>
  <c r="AD148" i="16"/>
  <c r="AC148" i="16"/>
  <c r="M148" i="16"/>
  <c r="AT147" i="16"/>
  <c r="AC147" i="16"/>
  <c r="AD147" i="16" s="1"/>
  <c r="M147" i="16"/>
  <c r="AT146" i="16"/>
  <c r="AC146" i="16"/>
  <c r="AD146" i="16" s="1"/>
  <c r="M146" i="16"/>
  <c r="AT145" i="16"/>
  <c r="AC145" i="16"/>
  <c r="M145" i="16"/>
  <c r="AT144" i="16"/>
  <c r="AC144" i="16"/>
  <c r="M144" i="16"/>
  <c r="AD144" i="16" s="1"/>
  <c r="AT143" i="16"/>
  <c r="AC143" i="16"/>
  <c r="M143" i="16"/>
  <c r="AD143" i="16" s="1"/>
  <c r="AT142" i="16"/>
  <c r="AC142" i="16"/>
  <c r="M142" i="16"/>
  <c r="AD142" i="16" s="1"/>
  <c r="AT141" i="16"/>
  <c r="AC141" i="16"/>
  <c r="M141" i="16"/>
  <c r="AD141" i="16" s="1"/>
  <c r="AT138" i="16"/>
  <c r="AS138" i="16"/>
  <c r="AR138" i="16"/>
  <c r="AQ138" i="16"/>
  <c r="AB138" i="16"/>
  <c r="AA138" i="16"/>
  <c r="Z138" i="16"/>
  <c r="L138" i="16"/>
  <c r="K138" i="16"/>
  <c r="J138" i="16"/>
  <c r="M138" i="16" s="1"/>
  <c r="AT137" i="16"/>
  <c r="AD137" i="16"/>
  <c r="AC137" i="16"/>
  <c r="M137" i="16"/>
  <c r="AT136" i="16"/>
  <c r="AD136" i="16"/>
  <c r="AC136" i="16"/>
  <c r="M136" i="16"/>
  <c r="AT135" i="16"/>
  <c r="AC135" i="16"/>
  <c r="AC138" i="16" s="1"/>
  <c r="M135" i="16"/>
  <c r="AS132" i="16"/>
  <c r="AR132" i="16"/>
  <c r="AQ132" i="16"/>
  <c r="AB132" i="16"/>
  <c r="AA132" i="16"/>
  <c r="Z132" i="16"/>
  <c r="M132" i="16"/>
  <c r="L132" i="16"/>
  <c r="K132" i="16"/>
  <c r="J132" i="16"/>
  <c r="AT131" i="16"/>
  <c r="AC131" i="16"/>
  <c r="M131" i="16"/>
  <c r="AT130" i="16"/>
  <c r="AC130" i="16"/>
  <c r="M130" i="16"/>
  <c r="AD130" i="16" s="1"/>
  <c r="AT129" i="16"/>
  <c r="AT132" i="16" s="1"/>
  <c r="AC129" i="16"/>
  <c r="AC132" i="16" s="1"/>
  <c r="M129" i="16"/>
  <c r="AD129" i="16" s="1"/>
  <c r="AN125" i="16"/>
  <c r="AM125" i="16"/>
  <c r="Y125" i="16"/>
  <c r="W125" i="16"/>
  <c r="J125" i="16"/>
  <c r="I125" i="16"/>
  <c r="AS123" i="16"/>
  <c r="AS125" i="16" s="1"/>
  <c r="AQ123" i="16"/>
  <c r="AP123" i="16"/>
  <c r="AP125" i="16" s="1"/>
  <c r="AN123" i="16"/>
  <c r="AM123" i="16"/>
  <c r="AI123" i="16"/>
  <c r="AB123" i="16"/>
  <c r="Z123" i="16"/>
  <c r="Y123" i="16"/>
  <c r="W123" i="16"/>
  <c r="V123" i="16"/>
  <c r="V125" i="16" s="1"/>
  <c r="R123" i="16"/>
  <c r="L123" i="16"/>
  <c r="J123" i="16"/>
  <c r="I123" i="16"/>
  <c r="H123" i="16"/>
  <c r="G123" i="16"/>
  <c r="F123" i="16"/>
  <c r="F125" i="16" s="1"/>
  <c r="C123" i="16"/>
  <c r="AR122" i="16"/>
  <c r="AO122" i="16"/>
  <c r="AT122" i="16" s="1"/>
  <c r="AC122" i="16"/>
  <c r="AA122" i="16"/>
  <c r="X122" i="16"/>
  <c r="K122" i="16"/>
  <c r="H122" i="16"/>
  <c r="M122" i="16" s="1"/>
  <c r="AD122" i="16" s="1"/>
  <c r="AT121" i="16"/>
  <c r="AR121" i="16"/>
  <c r="AO121" i="16"/>
  <c r="AA121" i="16"/>
  <c r="X121" i="16"/>
  <c r="AC121" i="16" s="1"/>
  <c r="K121" i="16"/>
  <c r="H121" i="16"/>
  <c r="M121" i="16" s="1"/>
  <c r="AR120" i="16"/>
  <c r="AO120" i="16"/>
  <c r="AA120" i="16"/>
  <c r="X120" i="16"/>
  <c r="AC120" i="16" s="1"/>
  <c r="K120" i="16"/>
  <c r="H120" i="16"/>
  <c r="M120" i="16" s="1"/>
  <c r="AD120" i="16" s="1"/>
  <c r="AR119" i="16"/>
  <c r="AO119" i="16"/>
  <c r="AT119" i="16" s="1"/>
  <c r="AA119" i="16"/>
  <c r="AC119" i="16" s="1"/>
  <c r="AD119" i="16" s="1"/>
  <c r="X119" i="16"/>
  <c r="K119" i="16"/>
  <c r="H119" i="16"/>
  <c r="M119" i="16" s="1"/>
  <c r="AR118" i="16"/>
  <c r="AR123" i="16" s="1"/>
  <c r="AO118" i="16"/>
  <c r="AO123" i="16" s="1"/>
  <c r="AA118" i="16"/>
  <c r="AA123" i="16" s="1"/>
  <c r="X118" i="16"/>
  <c r="M118" i="16"/>
  <c r="K118" i="16"/>
  <c r="H118" i="16"/>
  <c r="AS114" i="16"/>
  <c r="AQ114" i="16"/>
  <c r="AP114" i="16"/>
  <c r="AN114" i="16"/>
  <c r="AM114" i="16"/>
  <c r="AI114" i="16"/>
  <c r="AB114" i="16"/>
  <c r="Z114" i="16"/>
  <c r="Z125" i="16" s="1"/>
  <c r="Y114" i="16"/>
  <c r="W114" i="16"/>
  <c r="V114" i="16"/>
  <c r="R114" i="16"/>
  <c r="L114" i="16"/>
  <c r="L125" i="16" s="1"/>
  <c r="J114" i="16"/>
  <c r="I114" i="16"/>
  <c r="G114" i="16"/>
  <c r="F114" i="16"/>
  <c r="C114" i="16"/>
  <c r="AR113" i="16"/>
  <c r="AO113" i="16"/>
  <c r="AT113" i="16" s="1"/>
  <c r="AD113" i="16"/>
  <c r="AC113" i="16"/>
  <c r="AA113" i="16"/>
  <c r="X113" i="16"/>
  <c r="K113" i="16"/>
  <c r="H113" i="16"/>
  <c r="M113" i="16" s="1"/>
  <c r="AT112" i="16"/>
  <c r="AR112" i="16"/>
  <c r="AO112" i="16"/>
  <c r="AA112" i="16"/>
  <c r="X112" i="16"/>
  <c r="M112" i="16"/>
  <c r="K112" i="16"/>
  <c r="H112" i="16"/>
  <c r="AR111" i="16"/>
  <c r="AO111" i="16"/>
  <c r="AA111" i="16"/>
  <c r="X111" i="16"/>
  <c r="AC111" i="16" s="1"/>
  <c r="K111" i="16"/>
  <c r="M111" i="16" s="1"/>
  <c r="AD111" i="16" s="1"/>
  <c r="H111" i="16"/>
  <c r="AR110" i="16"/>
  <c r="AO110" i="16"/>
  <c r="AT110" i="16" s="1"/>
  <c r="AC110" i="16"/>
  <c r="AD110" i="16" s="1"/>
  <c r="AA110" i="16"/>
  <c r="X110" i="16"/>
  <c r="K110" i="16"/>
  <c r="H110" i="16"/>
  <c r="M110" i="16" s="1"/>
  <c r="AR109" i="16"/>
  <c r="AT109" i="16" s="1"/>
  <c r="AO109" i="16"/>
  <c r="AA109" i="16"/>
  <c r="X109" i="16"/>
  <c r="AC109" i="16" s="1"/>
  <c r="M109" i="16"/>
  <c r="K109" i="16"/>
  <c r="H109" i="16"/>
  <c r="AR108" i="16"/>
  <c r="AO108" i="16"/>
  <c r="AT108" i="16" s="1"/>
  <c r="AA108" i="16"/>
  <c r="AC108" i="16" s="1"/>
  <c r="X108" i="16"/>
  <c r="K108" i="16"/>
  <c r="H108" i="16"/>
  <c r="AT107" i="16"/>
  <c r="AR107" i="16"/>
  <c r="AO107" i="16"/>
  <c r="AA107" i="16"/>
  <c r="X107" i="16"/>
  <c r="X114" i="16" s="1"/>
  <c r="K107" i="16"/>
  <c r="H107" i="16"/>
  <c r="M107" i="16" s="1"/>
  <c r="AT79" i="16"/>
  <c r="AS72" i="16"/>
  <c r="AR72" i="16"/>
  <c r="AQ72" i="16"/>
  <c r="AB72" i="16"/>
  <c r="AA72" i="16"/>
  <c r="Z72" i="16"/>
  <c r="L72" i="16"/>
  <c r="K72" i="16"/>
  <c r="J72" i="16"/>
  <c r="AT71" i="16"/>
  <c r="AC71" i="16"/>
  <c r="M71" i="16"/>
  <c r="AD71" i="16" s="1"/>
  <c r="AT70" i="16"/>
  <c r="AC70" i="16"/>
  <c r="AD70" i="16" s="1"/>
  <c r="M70" i="16"/>
  <c r="AT69" i="16"/>
  <c r="AC69" i="16"/>
  <c r="M69" i="16"/>
  <c r="AD69" i="16" s="1"/>
  <c r="AT68" i="16"/>
  <c r="AD68" i="16"/>
  <c r="AC68" i="16"/>
  <c r="M68" i="16"/>
  <c r="AT67" i="16"/>
  <c r="AC67" i="16"/>
  <c r="M67" i="16"/>
  <c r="AD67" i="16" s="1"/>
  <c r="AT66" i="16"/>
  <c r="AC66" i="16"/>
  <c r="M66" i="16"/>
  <c r="AD66" i="16" s="1"/>
  <c r="AT65" i="16"/>
  <c r="AD65" i="16"/>
  <c r="AC65" i="16"/>
  <c r="M65" i="16"/>
  <c r="AT64" i="16"/>
  <c r="AC64" i="16"/>
  <c r="M64" i="16"/>
  <c r="AD64" i="16" s="1"/>
  <c r="AT63" i="16"/>
  <c r="AC63" i="16"/>
  <c r="M63" i="16"/>
  <c r="AD63" i="16" s="1"/>
  <c r="AT62" i="16"/>
  <c r="AD62" i="16"/>
  <c r="AC62" i="16"/>
  <c r="AC72" i="16" s="1"/>
  <c r="M62" i="16"/>
  <c r="AT61" i="16"/>
  <c r="AC61" i="16"/>
  <c r="M61" i="16"/>
  <c r="AD61" i="16" s="1"/>
  <c r="AT58" i="16"/>
  <c r="AS58" i="16"/>
  <c r="AR58" i="16"/>
  <c r="AQ58" i="16"/>
  <c r="AB58" i="16"/>
  <c r="AA58" i="16"/>
  <c r="Z58" i="16"/>
  <c r="L58" i="16"/>
  <c r="K58" i="16"/>
  <c r="J58" i="16"/>
  <c r="M58" i="16" s="1"/>
  <c r="AT57" i="16"/>
  <c r="AC57" i="16"/>
  <c r="AD57" i="16" s="1"/>
  <c r="M57" i="16"/>
  <c r="AT56" i="16"/>
  <c r="AC56" i="16"/>
  <c r="M56" i="16"/>
  <c r="AD56" i="16" s="1"/>
  <c r="AT55" i="16"/>
  <c r="AC55" i="16"/>
  <c r="M55" i="16"/>
  <c r="AD55" i="16" s="1"/>
  <c r="AS52" i="16"/>
  <c r="AR52" i="16"/>
  <c r="AQ52" i="16"/>
  <c r="AB52" i="16"/>
  <c r="AA52" i="16"/>
  <c r="Z52" i="16"/>
  <c r="L52" i="16"/>
  <c r="M52" i="16" s="1"/>
  <c r="K52" i="16"/>
  <c r="J52" i="16"/>
  <c r="AT51" i="16"/>
  <c r="AC51" i="16"/>
  <c r="M51" i="16"/>
  <c r="AD51" i="16" s="1"/>
  <c r="AT50" i="16"/>
  <c r="AC50" i="16"/>
  <c r="M50" i="16"/>
  <c r="AD50" i="16" s="1"/>
  <c r="AT49" i="16"/>
  <c r="AC49" i="16"/>
  <c r="AC52" i="16" s="1"/>
  <c r="M49" i="16"/>
  <c r="AD49" i="16" s="1"/>
  <c r="AD52" i="16" s="1"/>
  <c r="AN45" i="16"/>
  <c r="I45" i="16"/>
  <c r="AS43" i="16"/>
  <c r="AS45" i="16" s="1"/>
  <c r="AS75" i="16" s="1"/>
  <c r="AQ43" i="16"/>
  <c r="AP43" i="16"/>
  <c r="AP45" i="16" s="1"/>
  <c r="AN43" i="16"/>
  <c r="AM43" i="16"/>
  <c r="AJ43" i="16"/>
  <c r="AB43" i="16"/>
  <c r="Z43" i="16"/>
  <c r="Y43" i="16"/>
  <c r="W43" i="16"/>
  <c r="W45" i="16" s="1"/>
  <c r="V43" i="16"/>
  <c r="S43" i="16"/>
  <c r="L43" i="16"/>
  <c r="L45" i="16" s="1"/>
  <c r="J43" i="16"/>
  <c r="I43" i="16"/>
  <c r="G43" i="16"/>
  <c r="F43" i="16"/>
  <c r="F45" i="16" s="1"/>
  <c r="C43" i="16"/>
  <c r="AR42" i="16"/>
  <c r="AO42" i="16"/>
  <c r="AT42" i="16" s="1"/>
  <c r="AA42" i="16"/>
  <c r="AA43" i="16" s="1"/>
  <c r="X42" i="16"/>
  <c r="M42" i="16"/>
  <c r="K42" i="16"/>
  <c r="H42" i="16"/>
  <c r="AR41" i="16"/>
  <c r="AO41" i="16"/>
  <c r="AT41" i="16" s="1"/>
  <c r="AD41" i="16"/>
  <c r="AC41" i="16"/>
  <c r="AA41" i="16"/>
  <c r="X41" i="16"/>
  <c r="K41" i="16"/>
  <c r="H41" i="16"/>
  <c r="M41" i="16" s="1"/>
  <c r="AR40" i="16"/>
  <c r="AT40" i="16" s="1"/>
  <c r="AO40" i="16"/>
  <c r="AA40" i="16"/>
  <c r="X40" i="16"/>
  <c r="AC40" i="16" s="1"/>
  <c r="K40" i="16"/>
  <c r="H40" i="16"/>
  <c r="M40" i="16" s="1"/>
  <c r="AD40" i="16" s="1"/>
  <c r="AR39" i="16"/>
  <c r="AO39" i="16"/>
  <c r="AT39" i="16" s="1"/>
  <c r="AC39" i="16"/>
  <c r="AA39" i="16"/>
  <c r="X39" i="16"/>
  <c r="K39" i="16"/>
  <c r="H39" i="16"/>
  <c r="M39" i="16" s="1"/>
  <c r="AR38" i="16"/>
  <c r="AR43" i="16" s="1"/>
  <c r="AO38" i="16"/>
  <c r="AA38" i="16"/>
  <c r="X38" i="16"/>
  <c r="AC38" i="16" s="1"/>
  <c r="K38" i="16"/>
  <c r="H38" i="16"/>
  <c r="AD35" i="16"/>
  <c r="AS34" i="16"/>
  <c r="AQ34" i="16"/>
  <c r="AP34" i="16"/>
  <c r="AN34" i="16"/>
  <c r="AM34" i="16"/>
  <c r="AJ34" i="16"/>
  <c r="AB34" i="16"/>
  <c r="Z34" i="16"/>
  <c r="Z45" i="16" s="1"/>
  <c r="Y34" i="16"/>
  <c r="Y45" i="16" s="1"/>
  <c r="W34" i="16"/>
  <c r="V34" i="16"/>
  <c r="S34" i="16"/>
  <c r="L34" i="16"/>
  <c r="J34" i="16"/>
  <c r="J45" i="16" s="1"/>
  <c r="I34" i="16"/>
  <c r="G34" i="16"/>
  <c r="F34" i="16"/>
  <c r="C34" i="16"/>
  <c r="AT33" i="16"/>
  <c r="AR33" i="16"/>
  <c r="AO33" i="16"/>
  <c r="AA33" i="16"/>
  <c r="X33" i="16"/>
  <c r="AC33" i="16" s="1"/>
  <c r="K33" i="16"/>
  <c r="H33" i="16"/>
  <c r="M33" i="16" s="1"/>
  <c r="AD33" i="16" s="1"/>
  <c r="AR32" i="16"/>
  <c r="AO32" i="16"/>
  <c r="AT32" i="16" s="1"/>
  <c r="AA32" i="16"/>
  <c r="X32" i="16"/>
  <c r="AC32" i="16" s="1"/>
  <c r="K32" i="16"/>
  <c r="H32" i="16"/>
  <c r="M32" i="16" s="1"/>
  <c r="AT31" i="16"/>
  <c r="AR31" i="16"/>
  <c r="AO31" i="16"/>
  <c r="AA31" i="16"/>
  <c r="X31" i="16"/>
  <c r="AC31" i="16" s="1"/>
  <c r="K31" i="16"/>
  <c r="M31" i="16" s="1"/>
  <c r="AD31" i="16" s="1"/>
  <c r="H31" i="16"/>
  <c r="AT30" i="16"/>
  <c r="AR30" i="16"/>
  <c r="AO30" i="16"/>
  <c r="AA30" i="16"/>
  <c r="AC30" i="16" s="1"/>
  <c r="AD30" i="16" s="1"/>
  <c r="X30" i="16"/>
  <c r="M30" i="16"/>
  <c r="K30" i="16"/>
  <c r="H30" i="16"/>
  <c r="AR29" i="16"/>
  <c r="AO29" i="16"/>
  <c r="AT29" i="16" s="1"/>
  <c r="AC29" i="16"/>
  <c r="AA29" i="16"/>
  <c r="X29" i="16"/>
  <c r="K29" i="16"/>
  <c r="K34" i="16" s="1"/>
  <c r="H29" i="16"/>
  <c r="M29" i="16" s="1"/>
  <c r="AD29" i="16" s="1"/>
  <c r="AR28" i="16"/>
  <c r="AO28" i="16"/>
  <c r="AT28" i="16" s="1"/>
  <c r="AA28" i="16"/>
  <c r="X28" i="16"/>
  <c r="AC28" i="16" s="1"/>
  <c r="M28" i="16"/>
  <c r="K28" i="16"/>
  <c r="H28" i="16"/>
  <c r="AR27" i="16"/>
  <c r="AO27" i="16"/>
  <c r="AO34" i="16" s="1"/>
  <c r="AC27" i="16"/>
  <c r="AA27" i="16"/>
  <c r="AA34" i="16" s="1"/>
  <c r="X27" i="16"/>
  <c r="X34" i="16" s="1"/>
  <c r="M27" i="16"/>
  <c r="AD27" i="16" s="1"/>
  <c r="K27" i="16"/>
  <c r="H27" i="16"/>
  <c r="H34" i="16" s="1"/>
  <c r="S9" i="16"/>
  <c r="D9" i="16"/>
  <c r="AI5" i="16"/>
  <c r="R5" i="16"/>
  <c r="AI4" i="16"/>
  <c r="R4" i="16"/>
  <c r="AI3" i="16"/>
  <c r="R3" i="16"/>
  <c r="AT559" i="15"/>
  <c r="AS555" i="15"/>
  <c r="AS552" i="15"/>
  <c r="AR552" i="15"/>
  <c r="AQ552" i="15"/>
  <c r="AB552" i="15"/>
  <c r="AA552" i="15"/>
  <c r="Z552" i="15"/>
  <c r="L552" i="15"/>
  <c r="K552" i="15"/>
  <c r="M552" i="15" s="1"/>
  <c r="J552" i="15"/>
  <c r="AT551" i="15"/>
  <c r="AC551" i="15"/>
  <c r="M551" i="15"/>
  <c r="AD551" i="15" s="1"/>
  <c r="AT550" i="15"/>
  <c r="AD550" i="15"/>
  <c r="AC550" i="15"/>
  <c r="M550" i="15"/>
  <c r="AT549" i="15"/>
  <c r="AC549" i="15"/>
  <c r="AD549" i="15" s="1"/>
  <c r="M549" i="15"/>
  <c r="AT548" i="15"/>
  <c r="AC548" i="15"/>
  <c r="AD548" i="15" s="1"/>
  <c r="M548" i="15"/>
  <c r="AT547" i="15"/>
  <c r="AC547" i="15"/>
  <c r="M547" i="15"/>
  <c r="AT546" i="15"/>
  <c r="AC546" i="15"/>
  <c r="M546" i="15"/>
  <c r="AD546" i="15" s="1"/>
  <c r="AT545" i="15"/>
  <c r="AC545" i="15"/>
  <c r="M545" i="15"/>
  <c r="AD545" i="15" s="1"/>
  <c r="AT544" i="15"/>
  <c r="AC544" i="15"/>
  <c r="M544" i="15"/>
  <c r="AD544" i="15" s="1"/>
  <c r="AT543" i="15"/>
  <c r="AC543" i="15"/>
  <c r="M543" i="15"/>
  <c r="AD543" i="15" s="1"/>
  <c r="AT542" i="15"/>
  <c r="AT552" i="15" s="1"/>
  <c r="AD542" i="15"/>
  <c r="AC542" i="15"/>
  <c r="M542" i="15"/>
  <c r="AT541" i="15"/>
  <c r="AC541" i="15"/>
  <c r="M541" i="15"/>
  <c r="AS538" i="15"/>
  <c r="AR538" i="15"/>
  <c r="AQ538" i="15"/>
  <c r="AB538" i="15"/>
  <c r="AA538" i="15"/>
  <c r="Z538" i="15"/>
  <c r="L538" i="15"/>
  <c r="M538" i="15" s="1"/>
  <c r="K538" i="15"/>
  <c r="J538" i="15"/>
  <c r="AT537" i="15"/>
  <c r="AT538" i="15" s="1"/>
  <c r="AC537" i="15"/>
  <c r="AD537" i="15" s="1"/>
  <c r="M537" i="15"/>
  <c r="AT536" i="15"/>
  <c r="AC536" i="15"/>
  <c r="M536" i="15"/>
  <c r="AT535" i="15"/>
  <c r="AC535" i="15"/>
  <c r="M535" i="15"/>
  <c r="AD535" i="15" s="1"/>
  <c r="AS532" i="15"/>
  <c r="AR532" i="15"/>
  <c r="AQ532" i="15"/>
  <c r="AC532" i="15"/>
  <c r="AB532" i="15"/>
  <c r="AA532" i="15"/>
  <c r="Z532" i="15"/>
  <c r="L532" i="15"/>
  <c r="K532" i="15"/>
  <c r="J532" i="15"/>
  <c r="M532" i="15" s="1"/>
  <c r="AT531" i="15"/>
  <c r="AC531" i="15"/>
  <c r="M531" i="15"/>
  <c r="AD531" i="15" s="1"/>
  <c r="AT530" i="15"/>
  <c r="AC530" i="15"/>
  <c r="M530" i="15"/>
  <c r="AD530" i="15" s="1"/>
  <c r="AT529" i="15"/>
  <c r="AC529" i="15"/>
  <c r="M529" i="15"/>
  <c r="AD529" i="15" s="1"/>
  <c r="AD532" i="15" s="1"/>
  <c r="AS525" i="15"/>
  <c r="Y525" i="15"/>
  <c r="W525" i="15"/>
  <c r="V525" i="15"/>
  <c r="J525" i="15"/>
  <c r="G525" i="15"/>
  <c r="F525" i="15"/>
  <c r="AS523" i="15"/>
  <c r="AQ523" i="15"/>
  <c r="AQ525" i="15" s="1"/>
  <c r="AP523" i="15"/>
  <c r="AN523" i="15"/>
  <c r="AM523" i="15"/>
  <c r="AM525" i="15" s="1"/>
  <c r="AI523" i="15"/>
  <c r="AB523" i="15"/>
  <c r="AA523" i="15"/>
  <c r="AA525" i="15" s="1"/>
  <c r="Z523" i="15"/>
  <c r="Z525" i="15" s="1"/>
  <c r="AA555" i="15" s="1"/>
  <c r="Y523" i="15"/>
  <c r="W523" i="15"/>
  <c r="V523" i="15"/>
  <c r="R523" i="15"/>
  <c r="L523" i="15"/>
  <c r="J523" i="15"/>
  <c r="I523" i="15"/>
  <c r="I525" i="15" s="1"/>
  <c r="G523" i="15"/>
  <c r="F523" i="15"/>
  <c r="C523" i="15"/>
  <c r="AR522" i="15"/>
  <c r="AO522" i="15"/>
  <c r="AT522" i="15" s="1"/>
  <c r="AA522" i="15"/>
  <c r="X522" i="15"/>
  <c r="AC522" i="15" s="1"/>
  <c r="K522" i="15"/>
  <c r="H522" i="15"/>
  <c r="M522" i="15" s="1"/>
  <c r="AR521" i="15"/>
  <c r="AO521" i="15"/>
  <c r="AT521" i="15" s="1"/>
  <c r="AA521" i="15"/>
  <c r="AC521" i="15" s="1"/>
  <c r="X521" i="15"/>
  <c r="K521" i="15"/>
  <c r="M521" i="15" s="1"/>
  <c r="AD521" i="15" s="1"/>
  <c r="H521" i="15"/>
  <c r="AR520" i="15"/>
  <c r="AT520" i="15" s="1"/>
  <c r="AO520" i="15"/>
  <c r="AC520" i="15"/>
  <c r="AD520" i="15" s="1"/>
  <c r="AA520" i="15"/>
  <c r="X520" i="15"/>
  <c r="K520" i="15"/>
  <c r="H520" i="15"/>
  <c r="M520" i="15" s="1"/>
  <c r="AT519" i="15"/>
  <c r="AR519" i="15"/>
  <c r="AO519" i="15"/>
  <c r="AA519" i="15"/>
  <c r="X519" i="15"/>
  <c r="AC519" i="15" s="1"/>
  <c r="K519" i="15"/>
  <c r="H519" i="15"/>
  <c r="M519" i="15" s="1"/>
  <c r="AD519" i="15" s="1"/>
  <c r="AR518" i="15"/>
  <c r="AR523" i="15" s="1"/>
  <c r="AO518" i="15"/>
  <c r="AA518" i="15"/>
  <c r="X518" i="15"/>
  <c r="K518" i="15"/>
  <c r="K523" i="15" s="1"/>
  <c r="H518" i="15"/>
  <c r="AS514" i="15"/>
  <c r="AQ514" i="15"/>
  <c r="AP514" i="15"/>
  <c r="AN514" i="15"/>
  <c r="AM514" i="15"/>
  <c r="AI514" i="15"/>
  <c r="AB514" i="15"/>
  <c r="AA514" i="15"/>
  <c r="Z514" i="15"/>
  <c r="Y514" i="15"/>
  <c r="W514" i="15"/>
  <c r="V514" i="15"/>
  <c r="R514" i="15"/>
  <c r="L514" i="15"/>
  <c r="J514" i="15"/>
  <c r="I514" i="15"/>
  <c r="G514" i="15"/>
  <c r="F514" i="15"/>
  <c r="C514" i="15"/>
  <c r="AR513" i="15"/>
  <c r="AO513" i="15"/>
  <c r="AT513" i="15" s="1"/>
  <c r="AA513" i="15"/>
  <c r="X513" i="15"/>
  <c r="AC513" i="15" s="1"/>
  <c r="K513" i="15"/>
  <c r="H513" i="15"/>
  <c r="M513" i="15" s="1"/>
  <c r="AR512" i="15"/>
  <c r="AO512" i="15"/>
  <c r="AT512" i="15" s="1"/>
  <c r="AA512" i="15"/>
  <c r="AC512" i="15" s="1"/>
  <c r="X512" i="15"/>
  <c r="K512" i="15"/>
  <c r="M512" i="15" s="1"/>
  <c r="AD512" i="15" s="1"/>
  <c r="H512" i="15"/>
  <c r="AR511" i="15"/>
  <c r="AT511" i="15" s="1"/>
  <c r="AO511" i="15"/>
  <c r="AC511" i="15"/>
  <c r="AD511" i="15" s="1"/>
  <c r="AA511" i="15"/>
  <c r="X511" i="15"/>
  <c r="K511" i="15"/>
  <c r="H511" i="15"/>
  <c r="M511" i="15" s="1"/>
  <c r="AT510" i="15"/>
  <c r="AR510" i="15"/>
  <c r="AO510" i="15"/>
  <c r="AA510" i="15"/>
  <c r="X510" i="15"/>
  <c r="AC510" i="15" s="1"/>
  <c r="K510" i="15"/>
  <c r="H510" i="15"/>
  <c r="M510" i="15" s="1"/>
  <c r="AD510" i="15" s="1"/>
  <c r="AR509" i="15"/>
  <c r="AO509" i="15"/>
  <c r="AA509" i="15"/>
  <c r="X509" i="15"/>
  <c r="AC509" i="15" s="1"/>
  <c r="K509" i="15"/>
  <c r="H509" i="15"/>
  <c r="AR508" i="15"/>
  <c r="AO508" i="15"/>
  <c r="AT508" i="15" s="1"/>
  <c r="AA508" i="15"/>
  <c r="AC508" i="15" s="1"/>
  <c r="AD508" i="15" s="1"/>
  <c r="X508" i="15"/>
  <c r="K508" i="15"/>
  <c r="M508" i="15" s="1"/>
  <c r="H508" i="15"/>
  <c r="AT507" i="15"/>
  <c r="AR507" i="15"/>
  <c r="AO507" i="15"/>
  <c r="AA507" i="15"/>
  <c r="X507" i="15"/>
  <c r="M507" i="15"/>
  <c r="K507" i="15"/>
  <c r="K514" i="15" s="1"/>
  <c r="H507" i="15"/>
  <c r="AS481" i="15"/>
  <c r="AI486" i="15" s="1"/>
  <c r="AT479" i="15"/>
  <c r="AS472" i="15"/>
  <c r="AR472" i="15"/>
  <c r="AQ472" i="15"/>
  <c r="AB472" i="15"/>
  <c r="AA472" i="15"/>
  <c r="Z472" i="15"/>
  <c r="L472" i="15"/>
  <c r="K472" i="15"/>
  <c r="J472" i="15"/>
  <c r="AT471" i="15"/>
  <c r="AC471" i="15"/>
  <c r="M471" i="15"/>
  <c r="AD471" i="15" s="1"/>
  <c r="AT470" i="15"/>
  <c r="AC470" i="15"/>
  <c r="M470" i="15"/>
  <c r="AD470" i="15" s="1"/>
  <c r="AT469" i="15"/>
  <c r="AC469" i="15"/>
  <c r="M469" i="15"/>
  <c r="AD469" i="15" s="1"/>
  <c r="AT468" i="15"/>
  <c r="AD468" i="15"/>
  <c r="AC468" i="15"/>
  <c r="M468" i="15"/>
  <c r="AT467" i="15"/>
  <c r="AD467" i="15"/>
  <c r="AC467" i="15"/>
  <c r="M467" i="15"/>
  <c r="AT466" i="15"/>
  <c r="AD466" i="15"/>
  <c r="AC466" i="15"/>
  <c r="AC472" i="15" s="1"/>
  <c r="M466" i="15"/>
  <c r="AT465" i="15"/>
  <c r="AC465" i="15"/>
  <c r="M465" i="15"/>
  <c r="AD465" i="15" s="1"/>
  <c r="AT464" i="15"/>
  <c r="AC464" i="15"/>
  <c r="M464" i="15"/>
  <c r="AD464" i="15" s="1"/>
  <c r="AT463" i="15"/>
  <c r="AC463" i="15"/>
  <c r="M463" i="15"/>
  <c r="AD463" i="15" s="1"/>
  <c r="AT462" i="15"/>
  <c r="AC462" i="15"/>
  <c r="M462" i="15"/>
  <c r="AD462" i="15" s="1"/>
  <c r="AT461" i="15"/>
  <c r="AC461" i="15"/>
  <c r="M461" i="15"/>
  <c r="AD461" i="15" s="1"/>
  <c r="AS458" i="15"/>
  <c r="AR458" i="15"/>
  <c r="AQ458" i="15"/>
  <c r="AB458" i="15"/>
  <c r="AA458" i="15"/>
  <c r="Z458" i="15"/>
  <c r="L458" i="15"/>
  <c r="K458" i="15"/>
  <c r="J458" i="15"/>
  <c r="M458" i="15" s="1"/>
  <c r="AT457" i="15"/>
  <c r="AT458" i="15" s="1"/>
  <c r="AD457" i="15"/>
  <c r="AC457" i="15"/>
  <c r="M457" i="15"/>
  <c r="AT456" i="15"/>
  <c r="AD456" i="15"/>
  <c r="AC456" i="15"/>
  <c r="M456" i="15"/>
  <c r="AT455" i="15"/>
  <c r="AC455" i="15"/>
  <c r="M455" i="15"/>
  <c r="AS452" i="15"/>
  <c r="AR452" i="15"/>
  <c r="AQ452" i="15"/>
  <c r="AB452" i="15"/>
  <c r="AA452" i="15"/>
  <c r="Z452" i="15"/>
  <c r="M452" i="15"/>
  <c r="L452" i="15"/>
  <c r="K452" i="15"/>
  <c r="J452" i="15"/>
  <c r="AT451" i="15"/>
  <c r="AC451" i="15"/>
  <c r="M451" i="15"/>
  <c r="AT450" i="15"/>
  <c r="AC450" i="15"/>
  <c r="M450" i="15"/>
  <c r="AT449" i="15"/>
  <c r="AT452" i="15" s="1"/>
  <c r="AC449" i="15"/>
  <c r="M449" i="15"/>
  <c r="AN445" i="15"/>
  <c r="AM445" i="15"/>
  <c r="Y445" i="15"/>
  <c r="W445" i="15"/>
  <c r="J445" i="15"/>
  <c r="I445" i="15"/>
  <c r="AS443" i="15"/>
  <c r="AS445" i="15" s="1"/>
  <c r="AQ443" i="15"/>
  <c r="AP443" i="15"/>
  <c r="AN443" i="15"/>
  <c r="AM443" i="15"/>
  <c r="AI443" i="15"/>
  <c r="AB443" i="15"/>
  <c r="Z443" i="15"/>
  <c r="Z445" i="15" s="1"/>
  <c r="Y443" i="15"/>
  <c r="W443" i="15"/>
  <c r="V443" i="15"/>
  <c r="V445" i="15" s="1"/>
  <c r="R443" i="15"/>
  <c r="L443" i="15"/>
  <c r="J443" i="15"/>
  <c r="I443" i="15"/>
  <c r="G443" i="15"/>
  <c r="G445" i="15" s="1"/>
  <c r="F443" i="15"/>
  <c r="F445" i="15" s="1"/>
  <c r="C443" i="15"/>
  <c r="AR442" i="15"/>
  <c r="AT442" i="15" s="1"/>
  <c r="AO442" i="15"/>
  <c r="AD442" i="15"/>
  <c r="AC442" i="15"/>
  <c r="AA442" i="15"/>
  <c r="X442" i="15"/>
  <c r="K442" i="15"/>
  <c r="H442" i="15"/>
  <c r="M442" i="15" s="1"/>
  <c r="AT441" i="15"/>
  <c r="AR441" i="15"/>
  <c r="AO441" i="15"/>
  <c r="AA441" i="15"/>
  <c r="X441" i="15"/>
  <c r="AC441" i="15" s="1"/>
  <c r="K441" i="15"/>
  <c r="H441" i="15"/>
  <c r="M441" i="15" s="1"/>
  <c r="AR440" i="15"/>
  <c r="AO440" i="15"/>
  <c r="AT440" i="15" s="1"/>
  <c r="AA440" i="15"/>
  <c r="X440" i="15"/>
  <c r="AC440" i="15" s="1"/>
  <c r="M440" i="15"/>
  <c r="K440" i="15"/>
  <c r="H440" i="15"/>
  <c r="H443" i="15" s="1"/>
  <c r="AR439" i="15"/>
  <c r="AO439" i="15"/>
  <c r="AT439" i="15" s="1"/>
  <c r="AA439" i="15"/>
  <c r="AC439" i="15" s="1"/>
  <c r="AD439" i="15" s="1"/>
  <c r="X439" i="15"/>
  <c r="K439" i="15"/>
  <c r="H439" i="15"/>
  <c r="M439" i="15" s="1"/>
  <c r="AT438" i="15"/>
  <c r="AT443" i="15" s="1"/>
  <c r="AR438" i="15"/>
  <c r="AR443" i="15" s="1"/>
  <c r="AO438" i="15"/>
  <c r="AO443" i="15" s="1"/>
  <c r="AA438" i="15"/>
  <c r="X438" i="15"/>
  <c r="M438" i="15"/>
  <c r="K438" i="15"/>
  <c r="K443" i="15" s="1"/>
  <c r="H438" i="15"/>
  <c r="AS434" i="15"/>
  <c r="AQ434" i="15"/>
  <c r="AP434" i="15"/>
  <c r="AN434" i="15"/>
  <c r="AM434" i="15"/>
  <c r="AI434" i="15"/>
  <c r="AB434" i="15"/>
  <c r="Z434" i="15"/>
  <c r="Y434" i="15"/>
  <c r="W434" i="15"/>
  <c r="V434" i="15"/>
  <c r="R434" i="15"/>
  <c r="L434" i="15"/>
  <c r="L445" i="15" s="1"/>
  <c r="J434" i="15"/>
  <c r="I434" i="15"/>
  <c r="H434" i="15"/>
  <c r="G434" i="15"/>
  <c r="F434" i="15"/>
  <c r="C434" i="15"/>
  <c r="AR433" i="15"/>
  <c r="AO433" i="15"/>
  <c r="AT433" i="15" s="1"/>
  <c r="AC433" i="15"/>
  <c r="AD433" i="15" s="1"/>
  <c r="AA433" i="15"/>
  <c r="X433" i="15"/>
  <c r="K433" i="15"/>
  <c r="H433" i="15"/>
  <c r="M433" i="15" s="1"/>
  <c r="AT432" i="15"/>
  <c r="AR432" i="15"/>
  <c r="AO432" i="15"/>
  <c r="AA432" i="15"/>
  <c r="X432" i="15"/>
  <c r="AC432" i="15" s="1"/>
  <c r="K432" i="15"/>
  <c r="H432" i="15"/>
  <c r="M432" i="15" s="1"/>
  <c r="AR431" i="15"/>
  <c r="AO431" i="15"/>
  <c r="AT431" i="15" s="1"/>
  <c r="AA431" i="15"/>
  <c r="X431" i="15"/>
  <c r="AC431" i="15" s="1"/>
  <c r="K431" i="15"/>
  <c r="H431" i="15"/>
  <c r="M431" i="15" s="1"/>
  <c r="AD431" i="15" s="1"/>
  <c r="AR430" i="15"/>
  <c r="AO430" i="15"/>
  <c r="AT430" i="15" s="1"/>
  <c r="AD430" i="15"/>
  <c r="AA430" i="15"/>
  <c r="AC430" i="15" s="1"/>
  <c r="X430" i="15"/>
  <c r="K430" i="15"/>
  <c r="H430" i="15"/>
  <c r="M430" i="15" s="1"/>
  <c r="AR429" i="15"/>
  <c r="AO429" i="15"/>
  <c r="AA429" i="15"/>
  <c r="X429" i="15"/>
  <c r="AC429" i="15" s="1"/>
  <c r="M429" i="15"/>
  <c r="AD429" i="15" s="1"/>
  <c r="K429" i="15"/>
  <c r="H429" i="15"/>
  <c r="AR428" i="15"/>
  <c r="AO428" i="15"/>
  <c r="AT428" i="15" s="1"/>
  <c r="AA428" i="15"/>
  <c r="X428" i="15"/>
  <c r="AC428" i="15" s="1"/>
  <c r="K428" i="15"/>
  <c r="H428" i="15"/>
  <c r="AR427" i="15"/>
  <c r="AO427" i="15"/>
  <c r="AA427" i="15"/>
  <c r="AA434" i="15" s="1"/>
  <c r="X427" i="15"/>
  <c r="K427" i="15"/>
  <c r="K434" i="15" s="1"/>
  <c r="H427" i="15"/>
  <c r="M427" i="15" s="1"/>
  <c r="AT399" i="15"/>
  <c r="AS392" i="15"/>
  <c r="AR392" i="15"/>
  <c r="AQ392" i="15"/>
  <c r="AB392" i="15"/>
  <c r="AA392" i="15"/>
  <c r="Z392" i="15"/>
  <c r="M392" i="15"/>
  <c r="L392" i="15"/>
  <c r="K392" i="15"/>
  <c r="J392" i="15"/>
  <c r="AT391" i="15"/>
  <c r="AD391" i="15"/>
  <c r="AC391" i="15"/>
  <c r="M391" i="15"/>
  <c r="AT390" i="15"/>
  <c r="AD390" i="15"/>
  <c r="AC390" i="15"/>
  <c r="M390" i="15"/>
  <c r="AT389" i="15"/>
  <c r="AC389" i="15"/>
  <c r="M389" i="15"/>
  <c r="AD389" i="15" s="1"/>
  <c r="AT388" i="15"/>
  <c r="AC388" i="15"/>
  <c r="M388" i="15"/>
  <c r="AD388" i="15" s="1"/>
  <c r="AT387" i="15"/>
  <c r="AC387" i="15"/>
  <c r="M387" i="15"/>
  <c r="AD387" i="15" s="1"/>
  <c r="AT386" i="15"/>
  <c r="AC386" i="15"/>
  <c r="M386" i="15"/>
  <c r="AD386" i="15" s="1"/>
  <c r="AT385" i="15"/>
  <c r="AC385" i="15"/>
  <c r="M385" i="15"/>
  <c r="AD385" i="15" s="1"/>
  <c r="AT384" i="15"/>
  <c r="AD384" i="15"/>
  <c r="AC384" i="15"/>
  <c r="M384" i="15"/>
  <c r="AT383" i="15"/>
  <c r="AD383" i="15"/>
  <c r="AC383" i="15"/>
  <c r="M383" i="15"/>
  <c r="AT382" i="15"/>
  <c r="AD382" i="15"/>
  <c r="AC382" i="15"/>
  <c r="M382" i="15"/>
  <c r="AT381" i="15"/>
  <c r="AT392" i="15" s="1"/>
  <c r="AC381" i="15"/>
  <c r="AC392" i="15" s="1"/>
  <c r="M381" i="15"/>
  <c r="AD381" i="15" s="1"/>
  <c r="AS378" i="15"/>
  <c r="AR378" i="15"/>
  <c r="AQ378" i="15"/>
  <c r="AC378" i="15"/>
  <c r="AB378" i="15"/>
  <c r="AA378" i="15"/>
  <c r="Z378" i="15"/>
  <c r="L378" i="15"/>
  <c r="K378" i="15"/>
  <c r="J378" i="15"/>
  <c r="AT377" i="15"/>
  <c r="AC377" i="15"/>
  <c r="M377" i="15"/>
  <c r="AD377" i="15" s="1"/>
  <c r="AT376" i="15"/>
  <c r="AC376" i="15"/>
  <c r="M376" i="15"/>
  <c r="AD376" i="15" s="1"/>
  <c r="AT375" i="15"/>
  <c r="AT378" i="15" s="1"/>
  <c r="AC375" i="15"/>
  <c r="AD375" i="15" s="1"/>
  <c r="M375" i="15"/>
  <c r="AS372" i="15"/>
  <c r="AR372" i="15"/>
  <c r="AQ372" i="15"/>
  <c r="AB372" i="15"/>
  <c r="AA372" i="15"/>
  <c r="Z372" i="15"/>
  <c r="L372" i="15"/>
  <c r="K372" i="15"/>
  <c r="J372" i="15"/>
  <c r="M372" i="15" s="1"/>
  <c r="AT371" i="15"/>
  <c r="AC371" i="15"/>
  <c r="M371" i="15"/>
  <c r="AD371" i="15" s="1"/>
  <c r="AT370" i="15"/>
  <c r="AT372" i="15" s="1"/>
  <c r="AD370" i="15"/>
  <c r="AC370" i="15"/>
  <c r="M370" i="15"/>
  <c r="AT369" i="15"/>
  <c r="AD369" i="15"/>
  <c r="AD372" i="15" s="1"/>
  <c r="AC369" i="15"/>
  <c r="AC372" i="15" s="1"/>
  <c r="M369" i="15"/>
  <c r="AQ365" i="15"/>
  <c r="AP365" i="15"/>
  <c r="AB365" i="15"/>
  <c r="W365" i="15"/>
  <c r="AS363" i="15"/>
  <c r="AS365" i="15" s="1"/>
  <c r="AQ363" i="15"/>
  <c r="AP363" i="15"/>
  <c r="AN363" i="15"/>
  <c r="AM363" i="15"/>
  <c r="AI363" i="15"/>
  <c r="AB363" i="15"/>
  <c r="Z363" i="15"/>
  <c r="Y363" i="15"/>
  <c r="W363" i="15"/>
  <c r="V363" i="15"/>
  <c r="V365" i="15" s="1"/>
  <c r="R363" i="15"/>
  <c r="L363" i="15"/>
  <c r="J363" i="15"/>
  <c r="I363" i="15"/>
  <c r="I365" i="15" s="1"/>
  <c r="G363" i="15"/>
  <c r="G365" i="15" s="1"/>
  <c r="F363" i="15"/>
  <c r="F365" i="15" s="1"/>
  <c r="C363" i="15"/>
  <c r="AR362" i="15"/>
  <c r="AT362" i="15" s="1"/>
  <c r="AO362" i="15"/>
  <c r="AC362" i="15"/>
  <c r="AA362" i="15"/>
  <c r="X362" i="15"/>
  <c r="M362" i="15"/>
  <c r="K362" i="15"/>
  <c r="H362" i="15"/>
  <c r="AT361" i="15"/>
  <c r="AR361" i="15"/>
  <c r="AO361" i="15"/>
  <c r="AA361" i="15"/>
  <c r="X361" i="15"/>
  <c r="AC361" i="15" s="1"/>
  <c r="K361" i="15"/>
  <c r="K363" i="15" s="1"/>
  <c r="K365" i="15" s="1"/>
  <c r="H361" i="15"/>
  <c r="AR360" i="15"/>
  <c r="AO360" i="15"/>
  <c r="AT360" i="15" s="1"/>
  <c r="AA360" i="15"/>
  <c r="X360" i="15"/>
  <c r="K360" i="15"/>
  <c r="H360" i="15"/>
  <c r="M360" i="15" s="1"/>
  <c r="AR359" i="15"/>
  <c r="AO359" i="15"/>
  <c r="AT359" i="15" s="1"/>
  <c r="AA359" i="15"/>
  <c r="AC359" i="15" s="1"/>
  <c r="X359" i="15"/>
  <c r="M359" i="15"/>
  <c r="AD359" i="15" s="1"/>
  <c r="K359" i="15"/>
  <c r="H359" i="15"/>
  <c r="AR358" i="15"/>
  <c r="AO358" i="15"/>
  <c r="AO363" i="15" s="1"/>
  <c r="AC358" i="15"/>
  <c r="AA358" i="15"/>
  <c r="AA363" i="15" s="1"/>
  <c r="X358" i="15"/>
  <c r="K358" i="15"/>
  <c r="H358" i="15"/>
  <c r="AS354" i="15"/>
  <c r="AQ354" i="15"/>
  <c r="AP354" i="15"/>
  <c r="AN354" i="15"/>
  <c r="AM354" i="15"/>
  <c r="AI354" i="15"/>
  <c r="AB354" i="15"/>
  <c r="Z354" i="15"/>
  <c r="Y354" i="15"/>
  <c r="W354" i="15"/>
  <c r="V354" i="15"/>
  <c r="R354" i="15"/>
  <c r="L354" i="15"/>
  <c r="L365" i="15" s="1"/>
  <c r="L401" i="15" s="1"/>
  <c r="J354" i="15"/>
  <c r="I354" i="15"/>
  <c r="G354" i="15"/>
  <c r="F354" i="15"/>
  <c r="C354" i="15"/>
  <c r="AR353" i="15"/>
  <c r="AT353" i="15" s="1"/>
  <c r="AO353" i="15"/>
  <c r="AC353" i="15"/>
  <c r="AA353" i="15"/>
  <c r="X353" i="15"/>
  <c r="M353" i="15"/>
  <c r="K353" i="15"/>
  <c r="H353" i="15"/>
  <c r="AT352" i="15"/>
  <c r="AR352" i="15"/>
  <c r="AO352" i="15"/>
  <c r="AA352" i="15"/>
  <c r="AC352" i="15" s="1"/>
  <c r="X352" i="15"/>
  <c r="K352" i="15"/>
  <c r="H352" i="15"/>
  <c r="M352" i="15" s="1"/>
  <c r="AD352" i="15" s="1"/>
  <c r="AT351" i="15"/>
  <c r="AR351" i="15"/>
  <c r="AO351" i="15"/>
  <c r="AA351" i="15"/>
  <c r="X351" i="15"/>
  <c r="AC351" i="15" s="1"/>
  <c r="K351" i="15"/>
  <c r="H351" i="15"/>
  <c r="M351" i="15" s="1"/>
  <c r="AR350" i="15"/>
  <c r="AT350" i="15" s="1"/>
  <c r="AO350" i="15"/>
  <c r="AA350" i="15"/>
  <c r="AC350" i="15" s="1"/>
  <c r="X350" i="15"/>
  <c r="K350" i="15"/>
  <c r="M350" i="15" s="1"/>
  <c r="AD350" i="15" s="1"/>
  <c r="H350" i="15"/>
  <c r="AR349" i="15"/>
  <c r="AT349" i="15" s="1"/>
  <c r="AO349" i="15"/>
  <c r="AD349" i="15"/>
  <c r="AC349" i="15"/>
  <c r="AA349" i="15"/>
  <c r="X349" i="15"/>
  <c r="M349" i="15"/>
  <c r="K349" i="15"/>
  <c r="H349" i="15"/>
  <c r="AT348" i="15"/>
  <c r="AR348" i="15"/>
  <c r="AO348" i="15"/>
  <c r="AA348" i="15"/>
  <c r="X348" i="15"/>
  <c r="AC348" i="15" s="1"/>
  <c r="K348" i="15"/>
  <c r="H348" i="15"/>
  <c r="M348" i="15" s="1"/>
  <c r="AD348" i="15" s="1"/>
  <c r="AR347" i="15"/>
  <c r="AO347" i="15"/>
  <c r="AA347" i="15"/>
  <c r="X347" i="15"/>
  <c r="AC347" i="15" s="1"/>
  <c r="K347" i="15"/>
  <c r="K354" i="15" s="1"/>
  <c r="H347" i="15"/>
  <c r="M347" i="15" s="1"/>
  <c r="AT319" i="15"/>
  <c r="AS312" i="15"/>
  <c r="AR312" i="15"/>
  <c r="AQ312" i="15"/>
  <c r="AB312" i="15"/>
  <c r="AA312" i="15"/>
  <c r="Z312" i="15"/>
  <c r="M312" i="15"/>
  <c r="L312" i="15"/>
  <c r="L315" i="15" s="1"/>
  <c r="K312" i="15"/>
  <c r="J312" i="15"/>
  <c r="AT311" i="15"/>
  <c r="AD311" i="15"/>
  <c r="AC311" i="15"/>
  <c r="M311" i="15"/>
  <c r="AT310" i="15"/>
  <c r="AC310" i="15"/>
  <c r="M310" i="15"/>
  <c r="AT309" i="15"/>
  <c r="AC309" i="15"/>
  <c r="M309" i="15"/>
  <c r="AD309" i="15" s="1"/>
  <c r="AT308" i="15"/>
  <c r="AC308" i="15"/>
  <c r="M308" i="15"/>
  <c r="AD308" i="15" s="1"/>
  <c r="AT307" i="15"/>
  <c r="AD307" i="15"/>
  <c r="AC307" i="15"/>
  <c r="M307" i="15"/>
  <c r="AT306" i="15"/>
  <c r="AC306" i="15"/>
  <c r="M306" i="15"/>
  <c r="AD306" i="15" s="1"/>
  <c r="AT305" i="15"/>
  <c r="AD305" i="15"/>
  <c r="AC305" i="15"/>
  <c r="M305" i="15"/>
  <c r="AT304" i="15"/>
  <c r="AD304" i="15"/>
  <c r="AC304" i="15"/>
  <c r="M304" i="15"/>
  <c r="AT303" i="15"/>
  <c r="AC303" i="15"/>
  <c r="AD303" i="15" s="1"/>
  <c r="M303" i="15"/>
  <c r="AT302" i="15"/>
  <c r="AC302" i="15"/>
  <c r="M302" i="15"/>
  <c r="AD302" i="15" s="1"/>
  <c r="AT301" i="15"/>
  <c r="AC301" i="15"/>
  <c r="M301" i="15"/>
  <c r="AD301" i="15" s="1"/>
  <c r="AS298" i="15"/>
  <c r="AR298" i="15"/>
  <c r="AQ298" i="15"/>
  <c r="AC298" i="15"/>
  <c r="AB298" i="15"/>
  <c r="AA298" i="15"/>
  <c r="Z298" i="15"/>
  <c r="L298" i="15"/>
  <c r="K298" i="15"/>
  <c r="J298" i="15"/>
  <c r="AT297" i="15"/>
  <c r="AC297" i="15"/>
  <c r="M297" i="15"/>
  <c r="AD297" i="15" s="1"/>
  <c r="AT296" i="15"/>
  <c r="AD296" i="15"/>
  <c r="AC296" i="15"/>
  <c r="M296" i="15"/>
  <c r="AT295" i="15"/>
  <c r="AC295" i="15"/>
  <c r="M295" i="15"/>
  <c r="AD295" i="15" s="1"/>
  <c r="AD298" i="15" s="1"/>
  <c r="AT292" i="15"/>
  <c r="AS292" i="15"/>
  <c r="AR292" i="15"/>
  <c r="AQ292" i="15"/>
  <c r="AB292" i="15"/>
  <c r="AA292" i="15"/>
  <c r="Z292" i="15"/>
  <c r="L292" i="15"/>
  <c r="K292" i="15"/>
  <c r="J292" i="15"/>
  <c r="M292" i="15" s="1"/>
  <c r="AT291" i="15"/>
  <c r="AD291" i="15"/>
  <c r="AC291" i="15"/>
  <c r="M291" i="15"/>
  <c r="AT290" i="15"/>
  <c r="AC290" i="15"/>
  <c r="AD290" i="15" s="1"/>
  <c r="M290" i="15"/>
  <c r="AT289" i="15"/>
  <c r="AD289" i="15"/>
  <c r="AC289" i="15"/>
  <c r="M289" i="15"/>
  <c r="AQ285" i="15"/>
  <c r="AP285" i="15"/>
  <c r="AB285" i="15"/>
  <c r="Z285" i="15"/>
  <c r="L285" i="15"/>
  <c r="AS283" i="15"/>
  <c r="AQ283" i="15"/>
  <c r="AP283" i="15"/>
  <c r="AN283" i="15"/>
  <c r="AN285" i="15" s="1"/>
  <c r="AM283" i="15"/>
  <c r="AM285" i="15" s="1"/>
  <c r="AI283" i="15"/>
  <c r="AB283" i="15"/>
  <c r="Z283" i="15"/>
  <c r="Y283" i="15"/>
  <c r="Y285" i="15" s="1"/>
  <c r="W283" i="15"/>
  <c r="W285" i="15" s="1"/>
  <c r="V283" i="15"/>
  <c r="V285" i="15" s="1"/>
  <c r="R283" i="15"/>
  <c r="L283" i="15"/>
  <c r="J283" i="15"/>
  <c r="I283" i="15"/>
  <c r="I285" i="15" s="1"/>
  <c r="G283" i="15"/>
  <c r="G285" i="15" s="1"/>
  <c r="F283" i="15"/>
  <c r="F285" i="15" s="1"/>
  <c r="C283" i="15"/>
  <c r="AR282" i="15"/>
  <c r="AT282" i="15" s="1"/>
  <c r="AO282" i="15"/>
  <c r="AA282" i="15"/>
  <c r="X282" i="15"/>
  <c r="AC282" i="15" s="1"/>
  <c r="M282" i="15"/>
  <c r="AD282" i="15" s="1"/>
  <c r="K282" i="15"/>
  <c r="H282" i="15"/>
  <c r="AT281" i="15"/>
  <c r="AR281" i="15"/>
  <c r="AO281" i="15"/>
  <c r="AC281" i="15"/>
  <c r="AD281" i="15" s="1"/>
  <c r="AA281" i="15"/>
  <c r="X281" i="15"/>
  <c r="K281" i="15"/>
  <c r="H281" i="15"/>
  <c r="M281" i="15" s="1"/>
  <c r="AT280" i="15"/>
  <c r="AR280" i="15"/>
  <c r="AO280" i="15"/>
  <c r="AA280" i="15"/>
  <c r="X280" i="15"/>
  <c r="X283" i="15" s="1"/>
  <c r="K280" i="15"/>
  <c r="H280" i="15"/>
  <c r="M280" i="15" s="1"/>
  <c r="AR279" i="15"/>
  <c r="AO279" i="15"/>
  <c r="AA279" i="15"/>
  <c r="X279" i="15"/>
  <c r="AC279" i="15" s="1"/>
  <c r="K279" i="15"/>
  <c r="K283" i="15" s="1"/>
  <c r="H279" i="15"/>
  <c r="M279" i="15" s="1"/>
  <c r="AD279" i="15" s="1"/>
  <c r="AR278" i="15"/>
  <c r="AO278" i="15"/>
  <c r="AO283" i="15" s="1"/>
  <c r="AC278" i="15"/>
  <c r="AA278" i="15"/>
  <c r="X278" i="15"/>
  <c r="K278" i="15"/>
  <c r="H278" i="15"/>
  <c r="H283" i="15" s="1"/>
  <c r="AS274" i="15"/>
  <c r="AQ274" i="15"/>
  <c r="AP274" i="15"/>
  <c r="AN274" i="15"/>
  <c r="AM274" i="15"/>
  <c r="AI274" i="15"/>
  <c r="AB274" i="15"/>
  <c r="Z274" i="15"/>
  <c r="Y274" i="15"/>
  <c r="W274" i="15"/>
  <c r="V274" i="15"/>
  <c r="R274" i="15"/>
  <c r="L274" i="15"/>
  <c r="J274" i="15"/>
  <c r="I274" i="15"/>
  <c r="G274" i="15"/>
  <c r="F274" i="15"/>
  <c r="C274" i="15"/>
  <c r="AT273" i="15"/>
  <c r="AR273" i="15"/>
  <c r="AO273" i="15"/>
  <c r="AA273" i="15"/>
  <c r="AC273" i="15" s="1"/>
  <c r="X273" i="15"/>
  <c r="M273" i="15"/>
  <c r="K273" i="15"/>
  <c r="H273" i="15"/>
  <c r="AT272" i="15"/>
  <c r="AR272" i="15"/>
  <c r="AO272" i="15"/>
  <c r="AC272" i="15"/>
  <c r="AD272" i="15" s="1"/>
  <c r="AA272" i="15"/>
  <c r="X272" i="15"/>
  <c r="K272" i="15"/>
  <c r="H272" i="15"/>
  <c r="M272" i="15" s="1"/>
  <c r="AT271" i="15"/>
  <c r="AR271" i="15"/>
  <c r="AO271" i="15"/>
  <c r="AA271" i="15"/>
  <c r="X271" i="15"/>
  <c r="AC271" i="15" s="1"/>
  <c r="K271" i="15"/>
  <c r="H271" i="15"/>
  <c r="M271" i="15" s="1"/>
  <c r="AR270" i="15"/>
  <c r="AO270" i="15"/>
  <c r="AA270" i="15"/>
  <c r="X270" i="15"/>
  <c r="AC270" i="15" s="1"/>
  <c r="K270" i="15"/>
  <c r="H270" i="15"/>
  <c r="M270" i="15" s="1"/>
  <c r="AD270" i="15" s="1"/>
  <c r="AR269" i="15"/>
  <c r="AT269" i="15" s="1"/>
  <c r="AO269" i="15"/>
  <c r="AA269" i="15"/>
  <c r="AC269" i="15" s="1"/>
  <c r="AD269" i="15" s="1"/>
  <c r="X269" i="15"/>
  <c r="M269" i="15"/>
  <c r="K269" i="15"/>
  <c r="H269" i="15"/>
  <c r="AT268" i="15"/>
  <c r="AR268" i="15"/>
  <c r="AO268" i="15"/>
  <c r="AA268" i="15"/>
  <c r="X268" i="15"/>
  <c r="AC268" i="15" s="1"/>
  <c r="M268" i="15"/>
  <c r="AD268" i="15" s="1"/>
  <c r="K268" i="15"/>
  <c r="H268" i="15"/>
  <c r="AR267" i="15"/>
  <c r="AO267" i="15"/>
  <c r="AA267" i="15"/>
  <c r="AA274" i="15" s="1"/>
  <c r="X267" i="15"/>
  <c r="AC267" i="15" s="1"/>
  <c r="K267" i="15"/>
  <c r="K274" i="15" s="1"/>
  <c r="H267" i="15"/>
  <c r="L241" i="15"/>
  <c r="AT239" i="15"/>
  <c r="AS232" i="15"/>
  <c r="AR232" i="15"/>
  <c r="AQ232" i="15"/>
  <c r="AB232" i="15"/>
  <c r="AA232" i="15"/>
  <c r="Z232" i="15"/>
  <c r="L232" i="15"/>
  <c r="K232" i="15"/>
  <c r="J232" i="15"/>
  <c r="M232" i="15" s="1"/>
  <c r="AT231" i="15"/>
  <c r="AD231" i="15"/>
  <c r="AC231" i="15"/>
  <c r="M231" i="15"/>
  <c r="AT230" i="15"/>
  <c r="AD230" i="15"/>
  <c r="AC230" i="15"/>
  <c r="M230" i="15"/>
  <c r="AT229" i="15"/>
  <c r="AC229" i="15"/>
  <c r="AD229" i="15" s="1"/>
  <c r="M229" i="15"/>
  <c r="AT228" i="15"/>
  <c r="AC228" i="15"/>
  <c r="M228" i="15"/>
  <c r="AD228" i="15" s="1"/>
  <c r="AT227" i="15"/>
  <c r="AC227" i="15"/>
  <c r="M227" i="15"/>
  <c r="AD227" i="15" s="1"/>
  <c r="AT226" i="15"/>
  <c r="AC226" i="15"/>
  <c r="M226" i="15"/>
  <c r="AD226" i="15" s="1"/>
  <c r="AT225" i="15"/>
  <c r="AC225" i="15"/>
  <c r="M225" i="15"/>
  <c r="AD225" i="15" s="1"/>
  <c r="AT224" i="15"/>
  <c r="AC224" i="15"/>
  <c r="M224" i="15"/>
  <c r="AD224" i="15" s="1"/>
  <c r="AT223" i="15"/>
  <c r="AD223" i="15"/>
  <c r="AC223" i="15"/>
  <c r="M223" i="15"/>
  <c r="AT222" i="15"/>
  <c r="AC222" i="15"/>
  <c r="AD222" i="15" s="1"/>
  <c r="M222" i="15"/>
  <c r="AT221" i="15"/>
  <c r="AT232" i="15" s="1"/>
  <c r="AC221" i="15"/>
  <c r="AC232" i="15" s="1"/>
  <c r="M221" i="15"/>
  <c r="AD221" i="15" s="1"/>
  <c r="AD232" i="15" s="1"/>
  <c r="AS218" i="15"/>
  <c r="AR218" i="15"/>
  <c r="AQ218" i="15"/>
  <c r="AB218" i="15"/>
  <c r="AA218" i="15"/>
  <c r="Z218" i="15"/>
  <c r="L218" i="15"/>
  <c r="K218" i="15"/>
  <c r="J218" i="15"/>
  <c r="M218" i="15" s="1"/>
  <c r="AT217" i="15"/>
  <c r="AD217" i="15"/>
  <c r="AC217" i="15"/>
  <c r="M217" i="15"/>
  <c r="AT216" i="15"/>
  <c r="AC216" i="15"/>
  <c r="AD216" i="15" s="1"/>
  <c r="M216" i="15"/>
  <c r="AT215" i="15"/>
  <c r="AT218" i="15" s="1"/>
  <c r="AC215" i="15"/>
  <c r="M215" i="15"/>
  <c r="AS212" i="15"/>
  <c r="AR212" i="15"/>
  <c r="AQ212" i="15"/>
  <c r="AD212" i="15"/>
  <c r="AB212" i="15"/>
  <c r="AA212" i="15"/>
  <c r="Z212" i="15"/>
  <c r="L212" i="15"/>
  <c r="K212" i="15"/>
  <c r="J212" i="15"/>
  <c r="AT211" i="15"/>
  <c r="AC211" i="15"/>
  <c r="M211" i="15"/>
  <c r="AD211" i="15" s="1"/>
  <c r="AT210" i="15"/>
  <c r="AT212" i="15" s="1"/>
  <c r="AC210" i="15"/>
  <c r="M210" i="15"/>
  <c r="AD210" i="15" s="1"/>
  <c r="AT209" i="15"/>
  <c r="AD209" i="15"/>
  <c r="AC209" i="15"/>
  <c r="AC212" i="15" s="1"/>
  <c r="M209" i="15"/>
  <c r="AR205" i="15"/>
  <c r="AM205" i="15"/>
  <c r="W205" i="15"/>
  <c r="I205" i="15"/>
  <c r="F205" i="15"/>
  <c r="AS203" i="15"/>
  <c r="AS205" i="15" s="1"/>
  <c r="AQ203" i="15"/>
  <c r="AP203" i="15"/>
  <c r="AN203" i="15"/>
  <c r="AM203" i="15"/>
  <c r="AI203" i="15"/>
  <c r="AB203" i="15"/>
  <c r="AB205" i="15" s="1"/>
  <c r="Z203" i="15"/>
  <c r="Z205" i="15" s="1"/>
  <c r="Y203" i="15"/>
  <c r="Y205" i="15" s="1"/>
  <c r="W203" i="15"/>
  <c r="V203" i="15"/>
  <c r="V205" i="15" s="1"/>
  <c r="R203" i="15"/>
  <c r="L203" i="15"/>
  <c r="L205" i="15" s="1"/>
  <c r="J203" i="15"/>
  <c r="J205" i="15" s="1"/>
  <c r="I203" i="15"/>
  <c r="G203" i="15"/>
  <c r="F203" i="15"/>
  <c r="C203" i="15"/>
  <c r="AT202" i="15"/>
  <c r="AR202" i="15"/>
  <c r="AO202" i="15"/>
  <c r="AD202" i="15"/>
  <c r="AA202" i="15"/>
  <c r="X202" i="15"/>
  <c r="AC202" i="15" s="1"/>
  <c r="K202" i="15"/>
  <c r="H202" i="15"/>
  <c r="M202" i="15" s="1"/>
  <c r="AT201" i="15"/>
  <c r="AR201" i="15"/>
  <c r="AO201" i="15"/>
  <c r="AA201" i="15"/>
  <c r="X201" i="15"/>
  <c r="AC201" i="15" s="1"/>
  <c r="K201" i="15"/>
  <c r="H201" i="15"/>
  <c r="M201" i="15" s="1"/>
  <c r="AD201" i="15" s="1"/>
  <c r="AR200" i="15"/>
  <c r="AO200" i="15"/>
  <c r="AT200" i="15" s="1"/>
  <c r="AC200" i="15"/>
  <c r="AA200" i="15"/>
  <c r="X200" i="15"/>
  <c r="K200" i="15"/>
  <c r="K203" i="15" s="1"/>
  <c r="H200" i="15"/>
  <c r="M200" i="15" s="1"/>
  <c r="AD200" i="15" s="1"/>
  <c r="AT199" i="15"/>
  <c r="AR199" i="15"/>
  <c r="AO199" i="15"/>
  <c r="AA199" i="15"/>
  <c r="AC199" i="15" s="1"/>
  <c r="AC203" i="15" s="1"/>
  <c r="X199" i="15"/>
  <c r="M199" i="15"/>
  <c r="K199" i="15"/>
  <c r="H199" i="15"/>
  <c r="AT198" i="15"/>
  <c r="AR198" i="15"/>
  <c r="AR203" i="15" s="1"/>
  <c r="AO198" i="15"/>
  <c r="AA198" i="15"/>
  <c r="AC198" i="15" s="1"/>
  <c r="X198" i="15"/>
  <c r="X203" i="15" s="1"/>
  <c r="M198" i="15"/>
  <c r="K198" i="15"/>
  <c r="H198" i="15"/>
  <c r="AS194" i="15"/>
  <c r="AQ194" i="15"/>
  <c r="AP194" i="15"/>
  <c r="AN194" i="15"/>
  <c r="AM194" i="15"/>
  <c r="AI194" i="15"/>
  <c r="AB194" i="15"/>
  <c r="Z194" i="15"/>
  <c r="Y194" i="15"/>
  <c r="W194" i="15"/>
  <c r="V194" i="15"/>
  <c r="R194" i="15"/>
  <c r="L194" i="15"/>
  <c r="J194" i="15"/>
  <c r="I194" i="15"/>
  <c r="G194" i="15"/>
  <c r="F194" i="15"/>
  <c r="C194" i="15"/>
  <c r="AR193" i="15"/>
  <c r="AO193" i="15"/>
  <c r="AT193" i="15" s="1"/>
  <c r="AC193" i="15"/>
  <c r="AA193" i="15"/>
  <c r="X193" i="15"/>
  <c r="K193" i="15"/>
  <c r="M193" i="15" s="1"/>
  <c r="AD193" i="15" s="1"/>
  <c r="H193" i="15"/>
  <c r="AR192" i="15"/>
  <c r="AO192" i="15"/>
  <c r="AT192" i="15" s="1"/>
  <c r="AA192" i="15"/>
  <c r="X192" i="15"/>
  <c r="AC192" i="15" s="1"/>
  <c r="K192" i="15"/>
  <c r="H192" i="15"/>
  <c r="M192" i="15" s="1"/>
  <c r="AD192" i="15" s="1"/>
  <c r="AR191" i="15"/>
  <c r="AO191" i="15"/>
  <c r="AT191" i="15" s="1"/>
  <c r="AC191" i="15"/>
  <c r="AA191" i="15"/>
  <c r="X191" i="15"/>
  <c r="K191" i="15"/>
  <c r="H191" i="15"/>
  <c r="M191" i="15" s="1"/>
  <c r="AD191" i="15" s="1"/>
  <c r="AT190" i="15"/>
  <c r="AR190" i="15"/>
  <c r="AO190" i="15"/>
  <c r="AC190" i="15"/>
  <c r="AA190" i="15"/>
  <c r="X190" i="15"/>
  <c r="K190" i="15"/>
  <c r="H190" i="15"/>
  <c r="M190" i="15" s="1"/>
  <c r="AR189" i="15"/>
  <c r="AT189" i="15" s="1"/>
  <c r="AO189" i="15"/>
  <c r="AA189" i="15"/>
  <c r="AC189" i="15" s="1"/>
  <c r="X189" i="15"/>
  <c r="K189" i="15"/>
  <c r="H189" i="15"/>
  <c r="M189" i="15" s="1"/>
  <c r="AR188" i="15"/>
  <c r="AT188" i="15" s="1"/>
  <c r="AO188" i="15"/>
  <c r="AA188" i="15"/>
  <c r="X188" i="15"/>
  <c r="K188" i="15"/>
  <c r="H188" i="15"/>
  <c r="M188" i="15" s="1"/>
  <c r="AR187" i="15"/>
  <c r="AR194" i="15" s="1"/>
  <c r="AO187" i="15"/>
  <c r="AO194" i="15" s="1"/>
  <c r="AA187" i="15"/>
  <c r="X187" i="15"/>
  <c r="M187" i="15"/>
  <c r="K187" i="15"/>
  <c r="H187" i="15"/>
  <c r="AT159" i="15"/>
  <c r="AS152" i="15"/>
  <c r="AR152" i="15"/>
  <c r="AQ152" i="15"/>
  <c r="AB152" i="15"/>
  <c r="AA152" i="15"/>
  <c r="Z152" i="15"/>
  <c r="L152" i="15"/>
  <c r="K152" i="15"/>
  <c r="J152" i="15"/>
  <c r="AT151" i="15"/>
  <c r="AC151" i="15"/>
  <c r="M151" i="15"/>
  <c r="AD151" i="15" s="1"/>
  <c r="AT150" i="15"/>
  <c r="AC150" i="15"/>
  <c r="M150" i="15"/>
  <c r="AD150" i="15" s="1"/>
  <c r="AT149" i="15"/>
  <c r="AC149" i="15"/>
  <c r="AD149" i="15" s="1"/>
  <c r="M149" i="15"/>
  <c r="AT148" i="15"/>
  <c r="AD148" i="15"/>
  <c r="AC148" i="15"/>
  <c r="M148" i="15"/>
  <c r="AT147" i="15"/>
  <c r="AC147" i="15"/>
  <c r="M147" i="15"/>
  <c r="AD147" i="15" s="1"/>
  <c r="AT146" i="15"/>
  <c r="AD146" i="15"/>
  <c r="AC146" i="15"/>
  <c r="M146" i="15"/>
  <c r="AT145" i="15"/>
  <c r="AC145" i="15"/>
  <c r="AD145" i="15" s="1"/>
  <c r="M145" i="15"/>
  <c r="AT144" i="15"/>
  <c r="AC144" i="15"/>
  <c r="AD144" i="15" s="1"/>
  <c r="M144" i="15"/>
  <c r="AT143" i="15"/>
  <c r="AC143" i="15"/>
  <c r="M143" i="15"/>
  <c r="AD143" i="15" s="1"/>
  <c r="AT142" i="15"/>
  <c r="AC142" i="15"/>
  <c r="M142" i="15"/>
  <c r="AD142" i="15" s="1"/>
  <c r="AT141" i="15"/>
  <c r="AT152" i="15" s="1"/>
  <c r="AC141" i="15"/>
  <c r="M141" i="15"/>
  <c r="AD141" i="15" s="1"/>
  <c r="AS138" i="15"/>
  <c r="AR138" i="15"/>
  <c r="AQ138" i="15"/>
  <c r="AB138" i="15"/>
  <c r="AA138" i="15"/>
  <c r="Z138" i="15"/>
  <c r="L138" i="15"/>
  <c r="K138" i="15"/>
  <c r="J138" i="15"/>
  <c r="M138" i="15" s="1"/>
  <c r="AT137" i="15"/>
  <c r="AD137" i="15"/>
  <c r="AC137" i="15"/>
  <c r="M137" i="15"/>
  <c r="AT136" i="15"/>
  <c r="AT138" i="15" s="1"/>
  <c r="AC136" i="15"/>
  <c r="M136" i="15"/>
  <c r="AD136" i="15" s="1"/>
  <c r="AT135" i="15"/>
  <c r="AD135" i="15"/>
  <c r="AC135" i="15"/>
  <c r="AC138" i="15" s="1"/>
  <c r="M135" i="15"/>
  <c r="AS132" i="15"/>
  <c r="AR132" i="15"/>
  <c r="AQ132" i="15"/>
  <c r="AB132" i="15"/>
  <c r="AA132" i="15"/>
  <c r="Z132" i="15"/>
  <c r="L132" i="15"/>
  <c r="K132" i="15"/>
  <c r="M132" i="15" s="1"/>
  <c r="J132" i="15"/>
  <c r="AT131" i="15"/>
  <c r="AC131" i="15"/>
  <c r="M131" i="15"/>
  <c r="AD131" i="15" s="1"/>
  <c r="AT130" i="15"/>
  <c r="AC130" i="15"/>
  <c r="M130" i="15"/>
  <c r="AD130" i="15" s="1"/>
  <c r="AD132" i="15" s="1"/>
  <c r="AT129" i="15"/>
  <c r="AT132" i="15" s="1"/>
  <c r="AC129" i="15"/>
  <c r="M129" i="15"/>
  <c r="AD129" i="15" s="1"/>
  <c r="W125" i="15"/>
  <c r="V125" i="15"/>
  <c r="G125" i="15"/>
  <c r="AS123" i="15"/>
  <c r="AQ123" i="15"/>
  <c r="AQ125" i="15" s="1"/>
  <c r="AP123" i="15"/>
  <c r="AP125" i="15" s="1"/>
  <c r="AN123" i="15"/>
  <c r="AN125" i="15" s="1"/>
  <c r="AM123" i="15"/>
  <c r="AM125" i="15" s="1"/>
  <c r="AI123" i="15"/>
  <c r="AB123" i="15"/>
  <c r="Z123" i="15"/>
  <c r="Z125" i="15" s="1"/>
  <c r="Y123" i="15"/>
  <c r="W123" i="15"/>
  <c r="V123" i="15"/>
  <c r="R123" i="15"/>
  <c r="L123" i="15"/>
  <c r="J123" i="15"/>
  <c r="J125" i="15" s="1"/>
  <c r="I123" i="15"/>
  <c r="I125" i="15" s="1"/>
  <c r="G123" i="15"/>
  <c r="F123" i="15"/>
  <c r="F125" i="15" s="1"/>
  <c r="C123" i="15"/>
  <c r="AR122" i="15"/>
  <c r="AO122" i="15"/>
  <c r="AT122" i="15" s="1"/>
  <c r="AA122" i="15"/>
  <c r="AA123" i="15" s="1"/>
  <c r="X122" i="15"/>
  <c r="AC122" i="15" s="1"/>
  <c r="M122" i="15"/>
  <c r="K122" i="15"/>
  <c r="H122" i="15"/>
  <c r="AR121" i="15"/>
  <c r="AO121" i="15"/>
  <c r="AT121" i="15" s="1"/>
  <c r="AC121" i="15"/>
  <c r="AA121" i="15"/>
  <c r="X121" i="15"/>
  <c r="K121" i="15"/>
  <c r="M121" i="15" s="1"/>
  <c r="AD121" i="15" s="1"/>
  <c r="H121" i="15"/>
  <c r="AT120" i="15"/>
  <c r="AR120" i="15"/>
  <c r="AO120" i="15"/>
  <c r="AC120" i="15"/>
  <c r="AA120" i="15"/>
  <c r="X120" i="15"/>
  <c r="K120" i="15"/>
  <c r="H120" i="15"/>
  <c r="M120" i="15" s="1"/>
  <c r="AD120" i="15" s="1"/>
  <c r="AT119" i="15"/>
  <c r="AR119" i="15"/>
  <c r="AO119" i="15"/>
  <c r="AA119" i="15"/>
  <c r="X119" i="15"/>
  <c r="K119" i="15"/>
  <c r="H119" i="15"/>
  <c r="M119" i="15" s="1"/>
  <c r="AR118" i="15"/>
  <c r="AO118" i="15"/>
  <c r="AT118" i="15" s="1"/>
  <c r="AA118" i="15"/>
  <c r="AC118" i="15" s="1"/>
  <c r="X118" i="15"/>
  <c r="K118" i="15"/>
  <c r="K123" i="15" s="1"/>
  <c r="H118" i="15"/>
  <c r="H123" i="15" s="1"/>
  <c r="AS114" i="15"/>
  <c r="AQ114" i="15"/>
  <c r="AP114" i="15"/>
  <c r="AO114" i="15"/>
  <c r="AN114" i="15"/>
  <c r="AM114" i="15"/>
  <c r="AI114" i="15"/>
  <c r="AB114" i="15"/>
  <c r="Z114" i="15"/>
  <c r="Y114" i="15"/>
  <c r="Y125" i="15" s="1"/>
  <c r="W114" i="15"/>
  <c r="V114" i="15"/>
  <c r="R114" i="15"/>
  <c r="L114" i="15"/>
  <c r="J114" i="15"/>
  <c r="I114" i="15"/>
  <c r="G114" i="15"/>
  <c r="F114" i="15"/>
  <c r="C114" i="15"/>
  <c r="AR113" i="15"/>
  <c r="AO113" i="15"/>
  <c r="AT113" i="15" s="1"/>
  <c r="AA113" i="15"/>
  <c r="X113" i="15"/>
  <c r="AC113" i="15" s="1"/>
  <c r="AD113" i="15" s="1"/>
  <c r="M113" i="15"/>
  <c r="K113" i="15"/>
  <c r="H113" i="15"/>
  <c r="AR112" i="15"/>
  <c r="AT112" i="15" s="1"/>
  <c r="AO112" i="15"/>
  <c r="AA112" i="15"/>
  <c r="X112" i="15"/>
  <c r="AC112" i="15" s="1"/>
  <c r="K112" i="15"/>
  <c r="M112" i="15" s="1"/>
  <c r="AD112" i="15" s="1"/>
  <c r="H112" i="15"/>
  <c r="AR111" i="15"/>
  <c r="AO111" i="15"/>
  <c r="AT111" i="15" s="1"/>
  <c r="AC111" i="15"/>
  <c r="AA111" i="15"/>
  <c r="X111" i="15"/>
  <c r="K111" i="15"/>
  <c r="H111" i="15"/>
  <c r="M111" i="15" s="1"/>
  <c r="AD111" i="15" s="1"/>
  <c r="AT110" i="15"/>
  <c r="AR110" i="15"/>
  <c r="AO110" i="15"/>
  <c r="AA110" i="15"/>
  <c r="X110" i="15"/>
  <c r="AC110" i="15" s="1"/>
  <c r="K110" i="15"/>
  <c r="H110" i="15"/>
  <c r="M110" i="15" s="1"/>
  <c r="AR109" i="15"/>
  <c r="AO109" i="15"/>
  <c r="AT109" i="15" s="1"/>
  <c r="AC109" i="15"/>
  <c r="AA109" i="15"/>
  <c r="X109" i="15"/>
  <c r="M109" i="15"/>
  <c r="AD109" i="15" s="1"/>
  <c r="K109" i="15"/>
  <c r="H109" i="15"/>
  <c r="AT108" i="15"/>
  <c r="AR108" i="15"/>
  <c r="AO108" i="15"/>
  <c r="AA108" i="15"/>
  <c r="AA114" i="15" s="1"/>
  <c r="X108" i="15"/>
  <c r="K108" i="15"/>
  <c r="H108" i="15"/>
  <c r="M108" i="15" s="1"/>
  <c r="AR107" i="15"/>
  <c r="AT107" i="15" s="1"/>
  <c r="AO107" i="15"/>
  <c r="AA107" i="15"/>
  <c r="X107" i="15"/>
  <c r="M107" i="15"/>
  <c r="K107" i="15"/>
  <c r="H107" i="15"/>
  <c r="AT79" i="15"/>
  <c r="AS72" i="15"/>
  <c r="AR72" i="15"/>
  <c r="AQ72" i="15"/>
  <c r="AB72" i="15"/>
  <c r="AA72" i="15"/>
  <c r="Z72" i="15"/>
  <c r="L72" i="15"/>
  <c r="K72" i="15"/>
  <c r="J72" i="15"/>
  <c r="M72" i="15" s="1"/>
  <c r="AT71" i="15"/>
  <c r="AD71" i="15"/>
  <c r="AC71" i="15"/>
  <c r="M71" i="15"/>
  <c r="AT70" i="15"/>
  <c r="AC70" i="15"/>
  <c r="M70" i="15"/>
  <c r="AD70" i="15" s="1"/>
  <c r="AT69" i="15"/>
  <c r="AC69" i="15"/>
  <c r="M69" i="15"/>
  <c r="AD69" i="15" s="1"/>
  <c r="AT68" i="15"/>
  <c r="AD68" i="15"/>
  <c r="AC68" i="15"/>
  <c r="M68" i="15"/>
  <c r="AT67" i="15"/>
  <c r="AC67" i="15"/>
  <c r="M67" i="15"/>
  <c r="AD67" i="15" s="1"/>
  <c r="AT66" i="15"/>
  <c r="AC66" i="15"/>
  <c r="M66" i="15"/>
  <c r="AD66" i="15" s="1"/>
  <c r="AT65" i="15"/>
  <c r="AC65" i="15"/>
  <c r="AC72" i="15" s="1"/>
  <c r="M65" i="15"/>
  <c r="AT64" i="15"/>
  <c r="AC64" i="15"/>
  <c r="M64" i="15"/>
  <c r="AD64" i="15" s="1"/>
  <c r="AT63" i="15"/>
  <c r="AD63" i="15"/>
  <c r="AC63" i="15"/>
  <c r="M63" i="15"/>
  <c r="AT62" i="15"/>
  <c r="AC62" i="15"/>
  <c r="M62" i="15"/>
  <c r="AD62" i="15" s="1"/>
  <c r="AT61" i="15"/>
  <c r="AC61" i="15"/>
  <c r="M61" i="15"/>
  <c r="AD61" i="15" s="1"/>
  <c r="AS58" i="15"/>
  <c r="AR58" i="15"/>
  <c r="AQ58" i="15"/>
  <c r="AB58" i="15"/>
  <c r="AA58" i="15"/>
  <c r="Z58" i="15"/>
  <c r="M58" i="15"/>
  <c r="L58" i="15"/>
  <c r="K58" i="15"/>
  <c r="J58" i="15"/>
  <c r="AT57" i="15"/>
  <c r="AC57" i="15"/>
  <c r="M57" i="15"/>
  <c r="AD57" i="15" s="1"/>
  <c r="AT56" i="15"/>
  <c r="AC56" i="15"/>
  <c r="M56" i="15"/>
  <c r="AD56" i="15" s="1"/>
  <c r="AT55" i="15"/>
  <c r="AT58" i="15" s="1"/>
  <c r="AD55" i="15"/>
  <c r="AC55" i="15"/>
  <c r="AC58" i="15" s="1"/>
  <c r="M55" i="15"/>
  <c r="AS52" i="15"/>
  <c r="AR52" i="15"/>
  <c r="AQ52" i="15"/>
  <c r="AB52" i="15"/>
  <c r="AA52" i="15"/>
  <c r="Z52" i="15"/>
  <c r="L52" i="15"/>
  <c r="K52" i="15"/>
  <c r="J52" i="15"/>
  <c r="AT51" i="15"/>
  <c r="AC51" i="15"/>
  <c r="M51" i="15"/>
  <c r="AD51" i="15" s="1"/>
  <c r="AT50" i="15"/>
  <c r="AC50" i="15"/>
  <c r="AD50" i="15" s="1"/>
  <c r="M50" i="15"/>
  <c r="AT49" i="15"/>
  <c r="AC49" i="15"/>
  <c r="M49" i="15"/>
  <c r="AD49" i="15" s="1"/>
  <c r="AN45" i="15"/>
  <c r="AM45" i="15"/>
  <c r="G45" i="15"/>
  <c r="F45" i="15"/>
  <c r="AS43" i="15"/>
  <c r="AQ43" i="15"/>
  <c r="AQ45" i="15" s="1"/>
  <c r="AP43" i="15"/>
  <c r="AP45" i="15" s="1"/>
  <c r="AN43" i="15"/>
  <c r="AM43" i="15"/>
  <c r="AJ43" i="15"/>
  <c r="AB43" i="15"/>
  <c r="AB45" i="15" s="1"/>
  <c r="AA43" i="15"/>
  <c r="AA45" i="15" s="1"/>
  <c r="Z76" i="15" s="1"/>
  <c r="Z43" i="15"/>
  <c r="Z45" i="15" s="1"/>
  <c r="Y43" i="15"/>
  <c r="Y45" i="15" s="1"/>
  <c r="W43" i="15"/>
  <c r="V43" i="15"/>
  <c r="S43" i="15"/>
  <c r="L43" i="15"/>
  <c r="L45" i="15" s="1"/>
  <c r="K43" i="15"/>
  <c r="J43" i="15"/>
  <c r="J45" i="15" s="1"/>
  <c r="I43" i="15"/>
  <c r="G43" i="15"/>
  <c r="F43" i="15"/>
  <c r="C43" i="15"/>
  <c r="AR42" i="15"/>
  <c r="AT42" i="15" s="1"/>
  <c r="AO42" i="15"/>
  <c r="AA42" i="15"/>
  <c r="X42" i="15"/>
  <c r="AC42" i="15" s="1"/>
  <c r="K42" i="15"/>
  <c r="M42" i="15" s="1"/>
  <c r="AD42" i="15" s="1"/>
  <c r="H42" i="15"/>
  <c r="AR41" i="15"/>
  <c r="AO41" i="15"/>
  <c r="AT41" i="15" s="1"/>
  <c r="AC41" i="15"/>
  <c r="AA41" i="15"/>
  <c r="X41" i="15"/>
  <c r="K41" i="15"/>
  <c r="M41" i="15" s="1"/>
  <c r="H41" i="15"/>
  <c r="AR40" i="15"/>
  <c r="AO40" i="15"/>
  <c r="AT40" i="15" s="1"/>
  <c r="AD40" i="15"/>
  <c r="AA40" i="15"/>
  <c r="X40" i="15"/>
  <c r="AC40" i="15" s="1"/>
  <c r="K40" i="15"/>
  <c r="H40" i="15"/>
  <c r="M40" i="15" s="1"/>
  <c r="AT39" i="15"/>
  <c r="AR39" i="15"/>
  <c r="AO39" i="15"/>
  <c r="AA39" i="15"/>
  <c r="X39" i="15"/>
  <c r="AC39" i="15" s="1"/>
  <c r="K39" i="15"/>
  <c r="M39" i="15" s="1"/>
  <c r="AD39" i="15" s="1"/>
  <c r="H39" i="15"/>
  <c r="AR38" i="15"/>
  <c r="AO38" i="15"/>
  <c r="AT38" i="15" s="1"/>
  <c r="AC38" i="15"/>
  <c r="AC43" i="15" s="1"/>
  <c r="AA38" i="15"/>
  <c r="X38" i="15"/>
  <c r="X43" i="15" s="1"/>
  <c r="K38" i="15"/>
  <c r="H38" i="15"/>
  <c r="H43" i="15" s="1"/>
  <c r="AD35" i="15"/>
  <c r="AS34" i="15"/>
  <c r="AQ34" i="15"/>
  <c r="AP34" i="15"/>
  <c r="AN34" i="15"/>
  <c r="AM34" i="15"/>
  <c r="AJ34" i="15"/>
  <c r="AB34" i="15"/>
  <c r="Z34" i="15"/>
  <c r="Y34" i="15"/>
  <c r="W34" i="15"/>
  <c r="W45" i="15" s="1"/>
  <c r="V34" i="15"/>
  <c r="V45" i="15" s="1"/>
  <c r="S34" i="15"/>
  <c r="L34" i="15"/>
  <c r="J34" i="15"/>
  <c r="I34" i="15"/>
  <c r="I45" i="15" s="1"/>
  <c r="G34" i="15"/>
  <c r="F34" i="15"/>
  <c r="C34" i="15"/>
  <c r="AR33" i="15"/>
  <c r="AO33" i="15"/>
  <c r="AT33" i="15" s="1"/>
  <c r="AC33" i="15"/>
  <c r="AD33" i="15" s="1"/>
  <c r="AA33" i="15"/>
  <c r="X33" i="15"/>
  <c r="K33" i="15"/>
  <c r="H33" i="15"/>
  <c r="M33" i="15" s="1"/>
  <c r="AR32" i="15"/>
  <c r="AT32" i="15" s="1"/>
  <c r="AO32" i="15"/>
  <c r="AA32" i="15"/>
  <c r="X32" i="15"/>
  <c r="AC32" i="15" s="1"/>
  <c r="K32" i="15"/>
  <c r="M32" i="15" s="1"/>
  <c r="AD32" i="15" s="1"/>
  <c r="H32" i="15"/>
  <c r="AT31" i="15"/>
  <c r="AR31" i="15"/>
  <c r="AO31" i="15"/>
  <c r="AA31" i="15"/>
  <c r="X31" i="15"/>
  <c r="AC31" i="15" s="1"/>
  <c r="K31" i="15"/>
  <c r="H31" i="15"/>
  <c r="M31" i="15" s="1"/>
  <c r="AR30" i="15"/>
  <c r="AO30" i="15"/>
  <c r="AT30" i="15" s="1"/>
  <c r="AD30" i="15"/>
  <c r="AA30" i="15"/>
  <c r="X30" i="15"/>
  <c r="AC30" i="15" s="1"/>
  <c r="K30" i="15"/>
  <c r="H30" i="15"/>
  <c r="M30" i="15" s="1"/>
  <c r="AT29" i="15"/>
  <c r="AR29" i="15"/>
  <c r="AO29" i="15"/>
  <c r="AA29" i="15"/>
  <c r="X29" i="15"/>
  <c r="AC29" i="15" s="1"/>
  <c r="K29" i="15"/>
  <c r="M29" i="15" s="1"/>
  <c r="AD29" i="15" s="1"/>
  <c r="H29" i="15"/>
  <c r="AR28" i="15"/>
  <c r="AO28" i="15"/>
  <c r="AT28" i="15" s="1"/>
  <c r="AA28" i="15"/>
  <c r="AC28" i="15" s="1"/>
  <c r="AD28" i="15" s="1"/>
  <c r="X28" i="15"/>
  <c r="M28" i="15"/>
  <c r="K28" i="15"/>
  <c r="H28" i="15"/>
  <c r="AR27" i="15"/>
  <c r="AR34" i="15" s="1"/>
  <c r="AO27" i="15"/>
  <c r="AC27" i="15"/>
  <c r="AA27" i="15"/>
  <c r="AA34" i="15" s="1"/>
  <c r="X27" i="15"/>
  <c r="K27" i="15"/>
  <c r="H27" i="15"/>
  <c r="M27" i="15" s="1"/>
  <c r="S9" i="15"/>
  <c r="D9" i="15"/>
  <c r="AI5" i="15"/>
  <c r="R5" i="15"/>
  <c r="AI4" i="15"/>
  <c r="R4" i="15"/>
  <c r="AI3" i="15"/>
  <c r="R3" i="15"/>
  <c r="AT559" i="14"/>
  <c r="AS552" i="14"/>
  <c r="AS561" i="14" s="1"/>
  <c r="AI566" i="14" s="1"/>
  <c r="AR552" i="14"/>
  <c r="AQ552" i="14"/>
  <c r="AB552" i="14"/>
  <c r="AB561" i="14" s="1"/>
  <c r="AA552" i="14"/>
  <c r="Z552" i="14"/>
  <c r="L552" i="14"/>
  <c r="K552" i="14"/>
  <c r="J552" i="14"/>
  <c r="M552" i="14" s="1"/>
  <c r="AT551" i="14"/>
  <c r="AD551" i="14"/>
  <c r="AC551" i="14"/>
  <c r="M551" i="14"/>
  <c r="AT550" i="14"/>
  <c r="AD550" i="14"/>
  <c r="AC550" i="14"/>
  <c r="M550" i="14"/>
  <c r="AT549" i="14"/>
  <c r="AC549" i="14"/>
  <c r="M549" i="14"/>
  <c r="AT548" i="14"/>
  <c r="AC548" i="14"/>
  <c r="M548" i="14"/>
  <c r="AD548" i="14" s="1"/>
  <c r="AT547" i="14"/>
  <c r="AC547" i="14"/>
  <c r="M547" i="14"/>
  <c r="AD547" i="14" s="1"/>
  <c r="AT546" i="14"/>
  <c r="AC546" i="14"/>
  <c r="M546" i="14"/>
  <c r="AD546" i="14" s="1"/>
  <c r="AT545" i="14"/>
  <c r="AC545" i="14"/>
  <c r="M545" i="14"/>
  <c r="AD545" i="14" s="1"/>
  <c r="AT544" i="14"/>
  <c r="AC544" i="14"/>
  <c r="M544" i="14"/>
  <c r="AD544" i="14" s="1"/>
  <c r="AT543" i="14"/>
  <c r="AD543" i="14"/>
  <c r="AC543" i="14"/>
  <c r="M543" i="14"/>
  <c r="AT542" i="14"/>
  <c r="AD542" i="14"/>
  <c r="AC542" i="14"/>
  <c r="M542" i="14"/>
  <c r="AT541" i="14"/>
  <c r="AC541" i="14"/>
  <c r="M541" i="14"/>
  <c r="AS538" i="14"/>
  <c r="AR538" i="14"/>
  <c r="AQ538" i="14"/>
  <c r="AB538" i="14"/>
  <c r="AA538" i="14"/>
  <c r="Z538" i="14"/>
  <c r="L538" i="14"/>
  <c r="K538" i="14"/>
  <c r="J538" i="14"/>
  <c r="M538" i="14" s="1"/>
  <c r="AT537" i="14"/>
  <c r="AC537" i="14"/>
  <c r="M537" i="14"/>
  <c r="AD537" i="14" s="1"/>
  <c r="AT536" i="14"/>
  <c r="AC536" i="14"/>
  <c r="M536" i="14"/>
  <c r="AD536" i="14" s="1"/>
  <c r="AT535" i="14"/>
  <c r="AT538" i="14" s="1"/>
  <c r="AC535" i="14"/>
  <c r="AC538" i="14" s="1"/>
  <c r="M535" i="14"/>
  <c r="AD535" i="14" s="1"/>
  <c r="AS532" i="14"/>
  <c r="AR532" i="14"/>
  <c r="AQ532" i="14"/>
  <c r="AB532" i="14"/>
  <c r="AA532" i="14"/>
  <c r="Z532" i="14"/>
  <c r="L532" i="14"/>
  <c r="K532" i="14"/>
  <c r="J532" i="14"/>
  <c r="M532" i="14" s="1"/>
  <c r="AT531" i="14"/>
  <c r="AC531" i="14"/>
  <c r="M531" i="14"/>
  <c r="AD531" i="14" s="1"/>
  <c r="AT530" i="14"/>
  <c r="AT532" i="14" s="1"/>
  <c r="AC530" i="14"/>
  <c r="M530" i="14"/>
  <c r="AD530" i="14" s="1"/>
  <c r="AT529" i="14"/>
  <c r="AD529" i="14"/>
  <c r="AC529" i="14"/>
  <c r="AC532" i="14" s="1"/>
  <c r="M529" i="14"/>
  <c r="AB525" i="14"/>
  <c r="I525" i="14"/>
  <c r="F525" i="14"/>
  <c r="AS523" i="14"/>
  <c r="AS525" i="14" s="1"/>
  <c r="AQ523" i="14"/>
  <c r="AQ525" i="14" s="1"/>
  <c r="AP523" i="14"/>
  <c r="AP525" i="14" s="1"/>
  <c r="AN523" i="14"/>
  <c r="AM523" i="14"/>
  <c r="AM525" i="14" s="1"/>
  <c r="AI523" i="14"/>
  <c r="AB523" i="14"/>
  <c r="Z523" i="14"/>
  <c r="Y523" i="14"/>
  <c r="Y525" i="14" s="1"/>
  <c r="W523" i="14"/>
  <c r="V523" i="14"/>
  <c r="V525" i="14" s="1"/>
  <c r="R523" i="14"/>
  <c r="L523" i="14"/>
  <c r="J523" i="14"/>
  <c r="J525" i="14" s="1"/>
  <c r="I523" i="14"/>
  <c r="G523" i="14"/>
  <c r="G525" i="14" s="1"/>
  <c r="F523" i="14"/>
  <c r="C523" i="14"/>
  <c r="AT522" i="14"/>
  <c r="AR522" i="14"/>
  <c r="AO522" i="14"/>
  <c r="AA522" i="14"/>
  <c r="X522" i="14"/>
  <c r="AC522" i="14" s="1"/>
  <c r="AD522" i="14" s="1"/>
  <c r="M522" i="14"/>
  <c r="K522" i="14"/>
  <c r="H522" i="14"/>
  <c r="AR521" i="14"/>
  <c r="AO521" i="14"/>
  <c r="AT521" i="14" s="1"/>
  <c r="AA521" i="14"/>
  <c r="X521" i="14"/>
  <c r="AC521" i="14" s="1"/>
  <c r="K521" i="14"/>
  <c r="H521" i="14"/>
  <c r="M521" i="14" s="1"/>
  <c r="AR520" i="14"/>
  <c r="AO520" i="14"/>
  <c r="AT520" i="14" s="1"/>
  <c r="AC520" i="14"/>
  <c r="AA520" i="14"/>
  <c r="X520" i="14"/>
  <c r="K520" i="14"/>
  <c r="K523" i="14" s="1"/>
  <c r="K525" i="14" s="1"/>
  <c r="H520" i="14"/>
  <c r="M520" i="14" s="1"/>
  <c r="AD520" i="14" s="1"/>
  <c r="AT519" i="14"/>
  <c r="AR519" i="14"/>
  <c r="AO519" i="14"/>
  <c r="AC519" i="14"/>
  <c r="AA519" i="14"/>
  <c r="X519" i="14"/>
  <c r="M519" i="14"/>
  <c r="AD519" i="14" s="1"/>
  <c r="K519" i="14"/>
  <c r="H519" i="14"/>
  <c r="AT518" i="14"/>
  <c r="AR518" i="14"/>
  <c r="AR523" i="14" s="1"/>
  <c r="AR525" i="14" s="1"/>
  <c r="AO518" i="14"/>
  <c r="AO523" i="14" s="1"/>
  <c r="AC518" i="14"/>
  <c r="AA518" i="14"/>
  <c r="AA523" i="14" s="1"/>
  <c r="X518" i="14"/>
  <c r="X523" i="14" s="1"/>
  <c r="K518" i="14"/>
  <c r="H518" i="14"/>
  <c r="AS514" i="14"/>
  <c r="AQ514" i="14"/>
  <c r="AP514" i="14"/>
  <c r="AN514" i="14"/>
  <c r="AM514" i="14"/>
  <c r="AI514" i="14"/>
  <c r="AB514" i="14"/>
  <c r="Z514" i="14"/>
  <c r="Y514" i="14"/>
  <c r="W514" i="14"/>
  <c r="W525" i="14" s="1"/>
  <c r="V514" i="14"/>
  <c r="R514" i="14"/>
  <c r="L514" i="14"/>
  <c r="J514" i="14"/>
  <c r="I514" i="14"/>
  <c r="G514" i="14"/>
  <c r="F514" i="14"/>
  <c r="C514" i="14"/>
  <c r="AT513" i="14"/>
  <c r="AR513" i="14"/>
  <c r="AO513" i="14"/>
  <c r="AA513" i="14"/>
  <c r="X513" i="14"/>
  <c r="AC513" i="14" s="1"/>
  <c r="AD513" i="14" s="1"/>
  <c r="M513" i="14"/>
  <c r="K513" i="14"/>
  <c r="H513" i="14"/>
  <c r="AR512" i="14"/>
  <c r="AO512" i="14"/>
  <c r="AT512" i="14" s="1"/>
  <c r="AA512" i="14"/>
  <c r="X512" i="14"/>
  <c r="AC512" i="14" s="1"/>
  <c r="K512" i="14"/>
  <c r="H512" i="14"/>
  <c r="AR511" i="14"/>
  <c r="AO511" i="14"/>
  <c r="AT511" i="14" s="1"/>
  <c r="AC511" i="14"/>
  <c r="AA511" i="14"/>
  <c r="X511" i="14"/>
  <c r="K511" i="14"/>
  <c r="H511" i="14"/>
  <c r="M511" i="14" s="1"/>
  <c r="AT510" i="14"/>
  <c r="AR510" i="14"/>
  <c r="AO510" i="14"/>
  <c r="AC510" i="14"/>
  <c r="AA510" i="14"/>
  <c r="X510" i="14"/>
  <c r="M510" i="14"/>
  <c r="AD510" i="14" s="1"/>
  <c r="K510" i="14"/>
  <c r="H510" i="14"/>
  <c r="AT509" i="14"/>
  <c r="AR509" i="14"/>
  <c r="AO509" i="14"/>
  <c r="AA509" i="14"/>
  <c r="AC509" i="14" s="1"/>
  <c r="X509" i="14"/>
  <c r="K509" i="14"/>
  <c r="H509" i="14"/>
  <c r="M509" i="14" s="1"/>
  <c r="AR508" i="14"/>
  <c r="AT508" i="14" s="1"/>
  <c r="AO508" i="14"/>
  <c r="AA508" i="14"/>
  <c r="X508" i="14"/>
  <c r="AC508" i="14" s="1"/>
  <c r="K508" i="14"/>
  <c r="H508" i="14"/>
  <c r="M508" i="14" s="1"/>
  <c r="AR507" i="14"/>
  <c r="AR514" i="14" s="1"/>
  <c r="AO507" i="14"/>
  <c r="AO514" i="14" s="1"/>
  <c r="AA507" i="14"/>
  <c r="AA514" i="14" s="1"/>
  <c r="X507" i="14"/>
  <c r="X514" i="14" s="1"/>
  <c r="M507" i="14"/>
  <c r="K507" i="14"/>
  <c r="K514" i="14" s="1"/>
  <c r="H507" i="14"/>
  <c r="H514" i="14" s="1"/>
  <c r="AT479" i="14"/>
  <c r="AS472" i="14"/>
  <c r="AR472" i="14"/>
  <c r="AQ472" i="14"/>
  <c r="AB472" i="14"/>
  <c r="AA472" i="14"/>
  <c r="Z472" i="14"/>
  <c r="L472" i="14"/>
  <c r="K472" i="14"/>
  <c r="J472" i="14"/>
  <c r="M472" i="14" s="1"/>
  <c r="AT471" i="14"/>
  <c r="AC471" i="14"/>
  <c r="M471" i="14"/>
  <c r="AD471" i="14" s="1"/>
  <c r="AT470" i="14"/>
  <c r="AC470" i="14"/>
  <c r="M470" i="14"/>
  <c r="AD470" i="14" s="1"/>
  <c r="AT469" i="14"/>
  <c r="AD469" i="14"/>
  <c r="AC469" i="14"/>
  <c r="M469" i="14"/>
  <c r="AT468" i="14"/>
  <c r="AD468" i="14"/>
  <c r="AC468" i="14"/>
  <c r="M468" i="14"/>
  <c r="AT467" i="14"/>
  <c r="AC467" i="14"/>
  <c r="M467" i="14"/>
  <c r="AD467" i="14" s="1"/>
  <c r="AT466" i="14"/>
  <c r="AC466" i="14"/>
  <c r="M466" i="14"/>
  <c r="AD466" i="14" s="1"/>
  <c r="AT465" i="14"/>
  <c r="AC465" i="14"/>
  <c r="M465" i="14"/>
  <c r="AD465" i="14" s="1"/>
  <c r="AT464" i="14"/>
  <c r="AC464" i="14"/>
  <c r="M464" i="14"/>
  <c r="AD464" i="14" s="1"/>
  <c r="AT463" i="14"/>
  <c r="AC463" i="14"/>
  <c r="M463" i="14"/>
  <c r="AD463" i="14" s="1"/>
  <c r="AT462" i="14"/>
  <c r="AT472" i="14" s="1"/>
  <c r="AC462" i="14"/>
  <c r="M462" i="14"/>
  <c r="AD462" i="14" s="1"/>
  <c r="AT461" i="14"/>
  <c r="AD461" i="14"/>
  <c r="AC461" i="14"/>
  <c r="AC472" i="14" s="1"/>
  <c r="M461" i="14"/>
  <c r="AS458" i="14"/>
  <c r="AR458" i="14"/>
  <c r="AQ458" i="14"/>
  <c r="AB458" i="14"/>
  <c r="AA458" i="14"/>
  <c r="Z458" i="14"/>
  <c r="M458" i="14"/>
  <c r="L458" i="14"/>
  <c r="K458" i="14"/>
  <c r="J458" i="14"/>
  <c r="AT457" i="14"/>
  <c r="AD457" i="14"/>
  <c r="AC457" i="14"/>
  <c r="M457" i="14"/>
  <c r="AT456" i="14"/>
  <c r="AT458" i="14" s="1"/>
  <c r="AC456" i="14"/>
  <c r="M456" i="14"/>
  <c r="AD456" i="14" s="1"/>
  <c r="AT455" i="14"/>
  <c r="AC455" i="14"/>
  <c r="M455" i="14"/>
  <c r="AD455" i="14" s="1"/>
  <c r="AS452" i="14"/>
  <c r="AR452" i="14"/>
  <c r="AQ452" i="14"/>
  <c r="AB452" i="14"/>
  <c r="AA452" i="14"/>
  <c r="Z452" i="14"/>
  <c r="L452" i="14"/>
  <c r="K452" i="14"/>
  <c r="J452" i="14"/>
  <c r="M452" i="14" s="1"/>
  <c r="AT451" i="14"/>
  <c r="AC451" i="14"/>
  <c r="M451" i="14"/>
  <c r="AD451" i="14" s="1"/>
  <c r="AT450" i="14"/>
  <c r="AC450" i="14"/>
  <c r="AC452" i="14" s="1"/>
  <c r="M450" i="14"/>
  <c r="AD450" i="14" s="1"/>
  <c r="AT449" i="14"/>
  <c r="AT452" i="14" s="1"/>
  <c r="AC449" i="14"/>
  <c r="M449" i="14"/>
  <c r="AD449" i="14" s="1"/>
  <c r="Z445" i="14"/>
  <c r="V445" i="14"/>
  <c r="G445" i="14"/>
  <c r="AS443" i="14"/>
  <c r="AQ443" i="14"/>
  <c r="AQ445" i="14" s="1"/>
  <c r="AP443" i="14"/>
  <c r="AP445" i="14" s="1"/>
  <c r="AN443" i="14"/>
  <c r="AN445" i="14" s="1"/>
  <c r="AM443" i="14"/>
  <c r="AM445" i="14" s="1"/>
  <c r="AI443" i="14"/>
  <c r="AB443" i="14"/>
  <c r="AB445" i="14" s="1"/>
  <c r="Z443" i="14"/>
  <c r="Y443" i="14"/>
  <c r="Y445" i="14" s="1"/>
  <c r="W443" i="14"/>
  <c r="W445" i="14" s="1"/>
  <c r="V443" i="14"/>
  <c r="R443" i="14"/>
  <c r="L443" i="14"/>
  <c r="L445" i="14" s="1"/>
  <c r="J443" i="14"/>
  <c r="J445" i="14" s="1"/>
  <c r="I443" i="14"/>
  <c r="G443" i="14"/>
  <c r="F443" i="14"/>
  <c r="C443" i="14"/>
  <c r="AR442" i="14"/>
  <c r="AO442" i="14"/>
  <c r="AT442" i="14" s="1"/>
  <c r="AC442" i="14"/>
  <c r="AA442" i="14"/>
  <c r="X442" i="14"/>
  <c r="K442" i="14"/>
  <c r="H442" i="14"/>
  <c r="AT441" i="14"/>
  <c r="AR441" i="14"/>
  <c r="AO441" i="14"/>
  <c r="AC441" i="14"/>
  <c r="AA441" i="14"/>
  <c r="X441" i="14"/>
  <c r="M441" i="14"/>
  <c r="K441" i="14"/>
  <c r="H441" i="14"/>
  <c r="AT440" i="14"/>
  <c r="AR440" i="14"/>
  <c r="AO440" i="14"/>
  <c r="AD440" i="14"/>
  <c r="AC440" i="14"/>
  <c r="AA440" i="14"/>
  <c r="X440" i="14"/>
  <c r="K440" i="14"/>
  <c r="H440" i="14"/>
  <c r="M440" i="14" s="1"/>
  <c r="AT439" i="14"/>
  <c r="AR439" i="14"/>
  <c r="AO439" i="14"/>
  <c r="AA439" i="14"/>
  <c r="AA443" i="14" s="1"/>
  <c r="X439" i="14"/>
  <c r="K439" i="14"/>
  <c r="H439" i="14"/>
  <c r="M439" i="14" s="1"/>
  <c r="AR438" i="14"/>
  <c r="AR443" i="14" s="1"/>
  <c r="AO438" i="14"/>
  <c r="AA438" i="14"/>
  <c r="X438" i="14"/>
  <c r="M438" i="14"/>
  <c r="K438" i="14"/>
  <c r="H438" i="14"/>
  <c r="AS434" i="14"/>
  <c r="AQ434" i="14"/>
  <c r="AP434" i="14"/>
  <c r="AN434" i="14"/>
  <c r="AM434" i="14"/>
  <c r="AI434" i="14"/>
  <c r="AB434" i="14"/>
  <c r="Z434" i="14"/>
  <c r="Y434" i="14"/>
  <c r="W434" i="14"/>
  <c r="V434" i="14"/>
  <c r="R434" i="14"/>
  <c r="L434" i="14"/>
  <c r="J434" i="14"/>
  <c r="I434" i="14"/>
  <c r="G434" i="14"/>
  <c r="F434" i="14"/>
  <c r="C434" i="14"/>
  <c r="AR433" i="14"/>
  <c r="AO433" i="14"/>
  <c r="AT433" i="14" s="1"/>
  <c r="AA433" i="14"/>
  <c r="AC433" i="14" s="1"/>
  <c r="X433" i="14"/>
  <c r="K433" i="14"/>
  <c r="H433" i="14"/>
  <c r="AR432" i="14"/>
  <c r="AT432" i="14" s="1"/>
  <c r="AO432" i="14"/>
  <c r="AC432" i="14"/>
  <c r="AA432" i="14"/>
  <c r="X432" i="14"/>
  <c r="M432" i="14"/>
  <c r="K432" i="14"/>
  <c r="H432" i="14"/>
  <c r="AT431" i="14"/>
  <c r="AR431" i="14"/>
  <c r="AO431" i="14"/>
  <c r="AA431" i="14"/>
  <c r="AC431" i="14" s="1"/>
  <c r="X431" i="14"/>
  <c r="K431" i="14"/>
  <c r="H431" i="14"/>
  <c r="M431" i="14" s="1"/>
  <c r="AD431" i="14" s="1"/>
  <c r="AR430" i="14"/>
  <c r="AT430" i="14" s="1"/>
  <c r="AO430" i="14"/>
  <c r="AA430" i="14"/>
  <c r="X430" i="14"/>
  <c r="AC430" i="14" s="1"/>
  <c r="K430" i="14"/>
  <c r="H430" i="14"/>
  <c r="M430" i="14" s="1"/>
  <c r="AR429" i="14"/>
  <c r="AO429" i="14"/>
  <c r="AA429" i="14"/>
  <c r="X429" i="14"/>
  <c r="AC429" i="14" s="1"/>
  <c r="K429" i="14"/>
  <c r="M429" i="14" s="1"/>
  <c r="AD429" i="14" s="1"/>
  <c r="H429" i="14"/>
  <c r="AR428" i="14"/>
  <c r="AO428" i="14"/>
  <c r="AT428" i="14" s="1"/>
  <c r="AD428" i="14"/>
  <c r="AC428" i="14"/>
  <c r="AA428" i="14"/>
  <c r="X428" i="14"/>
  <c r="M428" i="14"/>
  <c r="K428" i="14"/>
  <c r="H428" i="14"/>
  <c r="AT427" i="14"/>
  <c r="AR427" i="14"/>
  <c r="AO427" i="14"/>
  <c r="AA427" i="14"/>
  <c r="X427" i="14"/>
  <c r="M427" i="14"/>
  <c r="K427" i="14"/>
  <c r="K434" i="14" s="1"/>
  <c r="H427" i="14"/>
  <c r="AT399" i="14"/>
  <c r="AS392" i="14"/>
  <c r="AR392" i="14"/>
  <c r="AQ392" i="14"/>
  <c r="AB392" i="14"/>
  <c r="AB395" i="14" s="1"/>
  <c r="AA392" i="14"/>
  <c r="Z392" i="14"/>
  <c r="L392" i="14"/>
  <c r="K392" i="14"/>
  <c r="J392" i="14"/>
  <c r="AT391" i="14"/>
  <c r="AC391" i="14"/>
  <c r="M391" i="14"/>
  <c r="AD391" i="14" s="1"/>
  <c r="AT390" i="14"/>
  <c r="AD390" i="14"/>
  <c r="AC390" i="14"/>
  <c r="M390" i="14"/>
  <c r="AT389" i="14"/>
  <c r="AC389" i="14"/>
  <c r="AD389" i="14" s="1"/>
  <c r="M389" i="14"/>
  <c r="AT388" i="14"/>
  <c r="AC388" i="14"/>
  <c r="AD388" i="14" s="1"/>
  <c r="M388" i="14"/>
  <c r="AT387" i="14"/>
  <c r="AC387" i="14"/>
  <c r="M387" i="14"/>
  <c r="AD387" i="14" s="1"/>
  <c r="AT386" i="14"/>
  <c r="AC386" i="14"/>
  <c r="AD386" i="14" s="1"/>
  <c r="M386" i="14"/>
  <c r="AT385" i="14"/>
  <c r="AC385" i="14"/>
  <c r="M385" i="14"/>
  <c r="AD385" i="14" s="1"/>
  <c r="AT384" i="14"/>
  <c r="AC384" i="14"/>
  <c r="M384" i="14"/>
  <c r="AD384" i="14" s="1"/>
  <c r="AT383" i="14"/>
  <c r="AC383" i="14"/>
  <c r="M383" i="14"/>
  <c r="AD383" i="14" s="1"/>
  <c r="AT382" i="14"/>
  <c r="AD382" i="14"/>
  <c r="AC382" i="14"/>
  <c r="M382" i="14"/>
  <c r="AT381" i="14"/>
  <c r="AC381" i="14"/>
  <c r="M381" i="14"/>
  <c r="AS378" i="14"/>
  <c r="AR378" i="14"/>
  <c r="AQ378" i="14"/>
  <c r="AB378" i="14"/>
  <c r="AA378" i="14"/>
  <c r="Z378" i="14"/>
  <c r="L378" i="14"/>
  <c r="M378" i="14" s="1"/>
  <c r="K378" i="14"/>
  <c r="J378" i="14"/>
  <c r="AT377" i="14"/>
  <c r="AT378" i="14" s="1"/>
  <c r="AC377" i="14"/>
  <c r="AD377" i="14" s="1"/>
  <c r="M377" i="14"/>
  <c r="AT376" i="14"/>
  <c r="AC376" i="14"/>
  <c r="M376" i="14"/>
  <c r="AD376" i="14" s="1"/>
  <c r="AT375" i="14"/>
  <c r="AC375" i="14"/>
  <c r="AD375" i="14" s="1"/>
  <c r="AD378" i="14" s="1"/>
  <c r="M375" i="14"/>
  <c r="AS372" i="14"/>
  <c r="AR372" i="14"/>
  <c r="AQ372" i="14"/>
  <c r="AB372" i="14"/>
  <c r="AA372" i="14"/>
  <c r="Z372" i="14"/>
  <c r="M372" i="14"/>
  <c r="L372" i="14"/>
  <c r="K372" i="14"/>
  <c r="J372" i="14"/>
  <c r="AT371" i="14"/>
  <c r="AC371" i="14"/>
  <c r="AC372" i="14" s="1"/>
  <c r="M371" i="14"/>
  <c r="AD371" i="14" s="1"/>
  <c r="AT370" i="14"/>
  <c r="AC370" i="14"/>
  <c r="M370" i="14"/>
  <c r="AD370" i="14" s="1"/>
  <c r="AT369" i="14"/>
  <c r="AC369" i="14"/>
  <c r="M369" i="14"/>
  <c r="AD369" i="14" s="1"/>
  <c r="AM365" i="14"/>
  <c r="Y365" i="14"/>
  <c r="J365" i="14"/>
  <c r="I365" i="14"/>
  <c r="F365" i="14"/>
  <c r="AS363" i="14"/>
  <c r="AQ363" i="14"/>
  <c r="AQ365" i="14" s="1"/>
  <c r="AP363" i="14"/>
  <c r="AP365" i="14" s="1"/>
  <c r="AN363" i="14"/>
  <c r="AN365" i="14" s="1"/>
  <c r="AM363" i="14"/>
  <c r="AI363" i="14"/>
  <c r="AB363" i="14"/>
  <c r="AB365" i="14" s="1"/>
  <c r="Z363" i="14"/>
  <c r="Z365" i="14" s="1"/>
  <c r="Y363" i="14"/>
  <c r="W363" i="14"/>
  <c r="W365" i="14" s="1"/>
  <c r="V363" i="14"/>
  <c r="R363" i="14"/>
  <c r="L363" i="14"/>
  <c r="J363" i="14"/>
  <c r="I363" i="14"/>
  <c r="G363" i="14"/>
  <c r="F363" i="14"/>
  <c r="C363" i="14"/>
  <c r="AR362" i="14"/>
  <c r="AO362" i="14"/>
  <c r="AT362" i="14" s="1"/>
  <c r="AA362" i="14"/>
  <c r="X362" i="14"/>
  <c r="AC362" i="14" s="1"/>
  <c r="K362" i="14"/>
  <c r="H362" i="14"/>
  <c r="M362" i="14" s="1"/>
  <c r="AD362" i="14" s="1"/>
  <c r="AR361" i="14"/>
  <c r="AO361" i="14"/>
  <c r="AT361" i="14" s="1"/>
  <c r="AA361" i="14"/>
  <c r="X361" i="14"/>
  <c r="AC361" i="14" s="1"/>
  <c r="K361" i="14"/>
  <c r="M361" i="14" s="1"/>
  <c r="H361" i="14"/>
  <c r="AR360" i="14"/>
  <c r="AR363" i="14" s="1"/>
  <c r="AO360" i="14"/>
  <c r="AT360" i="14" s="1"/>
  <c r="AC360" i="14"/>
  <c r="AA360" i="14"/>
  <c r="X360" i="14"/>
  <c r="M360" i="14"/>
  <c r="K360" i="14"/>
  <c r="H360" i="14"/>
  <c r="AT359" i="14"/>
  <c r="AR359" i="14"/>
  <c r="AO359" i="14"/>
  <c r="AC359" i="14"/>
  <c r="AA359" i="14"/>
  <c r="X359" i="14"/>
  <c r="K359" i="14"/>
  <c r="H359" i="14"/>
  <c r="M359" i="14" s="1"/>
  <c r="AD359" i="14" s="1"/>
  <c r="AT358" i="14"/>
  <c r="AR358" i="14"/>
  <c r="AO358" i="14"/>
  <c r="AO363" i="14" s="1"/>
  <c r="AA358" i="14"/>
  <c r="AA363" i="14" s="1"/>
  <c r="X358" i="14"/>
  <c r="K358" i="14"/>
  <c r="K363" i="14" s="1"/>
  <c r="H358" i="14"/>
  <c r="AS354" i="14"/>
  <c r="AS365" i="14" s="1"/>
  <c r="AQ354" i="14"/>
  <c r="AP354" i="14"/>
  <c r="AN354" i="14"/>
  <c r="AM354" i="14"/>
  <c r="AI354" i="14"/>
  <c r="AB354" i="14"/>
  <c r="Z354" i="14"/>
  <c r="Y354" i="14"/>
  <c r="W354" i="14"/>
  <c r="V354" i="14"/>
  <c r="R354" i="14"/>
  <c r="L354" i="14"/>
  <c r="J354" i="14"/>
  <c r="I354" i="14"/>
  <c r="G354" i="14"/>
  <c r="F354" i="14"/>
  <c r="C354" i="14"/>
  <c r="AT353" i="14"/>
  <c r="AR353" i="14"/>
  <c r="AO353" i="14"/>
  <c r="AA353" i="14"/>
  <c r="X353" i="14"/>
  <c r="AC353" i="14" s="1"/>
  <c r="K353" i="14"/>
  <c r="H353" i="14"/>
  <c r="M353" i="14" s="1"/>
  <c r="AD353" i="14" s="1"/>
  <c r="AR352" i="14"/>
  <c r="AO352" i="14"/>
  <c r="AT352" i="14" s="1"/>
  <c r="AA352" i="14"/>
  <c r="X352" i="14"/>
  <c r="AC352" i="14" s="1"/>
  <c r="K352" i="14"/>
  <c r="M352" i="14" s="1"/>
  <c r="H352" i="14"/>
  <c r="AR351" i="14"/>
  <c r="AO351" i="14"/>
  <c r="AC351" i="14"/>
  <c r="AA351" i="14"/>
  <c r="X351" i="14"/>
  <c r="M351" i="14"/>
  <c r="AD351" i="14" s="1"/>
  <c r="K351" i="14"/>
  <c r="H351" i="14"/>
  <c r="AT350" i="14"/>
  <c r="AR350" i="14"/>
  <c r="AO350" i="14"/>
  <c r="AC350" i="14"/>
  <c r="AD350" i="14" s="1"/>
  <c r="AA350" i="14"/>
  <c r="X350" i="14"/>
  <c r="M350" i="14"/>
  <c r="K350" i="14"/>
  <c r="H350" i="14"/>
  <c r="AT349" i="14"/>
  <c r="AR349" i="14"/>
  <c r="AO349" i="14"/>
  <c r="AA349" i="14"/>
  <c r="X349" i="14"/>
  <c r="AC349" i="14" s="1"/>
  <c r="K349" i="14"/>
  <c r="H349" i="14"/>
  <c r="M349" i="14" s="1"/>
  <c r="AD349" i="14" s="1"/>
  <c r="AR348" i="14"/>
  <c r="AO348" i="14"/>
  <c r="AT348" i="14" s="1"/>
  <c r="AA348" i="14"/>
  <c r="AC348" i="14" s="1"/>
  <c r="X348" i="14"/>
  <c r="K348" i="14"/>
  <c r="H348" i="14"/>
  <c r="M348" i="14" s="1"/>
  <c r="AR347" i="14"/>
  <c r="AT347" i="14" s="1"/>
  <c r="AO347" i="14"/>
  <c r="AO354" i="14" s="1"/>
  <c r="AC347" i="14"/>
  <c r="AC354" i="14" s="1"/>
  <c r="AA347" i="14"/>
  <c r="X347" i="14"/>
  <c r="M347" i="14"/>
  <c r="K347" i="14"/>
  <c r="H347" i="14"/>
  <c r="AT319" i="14"/>
  <c r="AS312" i="14"/>
  <c r="AR312" i="14"/>
  <c r="AQ312" i="14"/>
  <c r="AB312" i="14"/>
  <c r="AA312" i="14"/>
  <c r="Z312" i="14"/>
  <c r="M312" i="14"/>
  <c r="L312" i="14"/>
  <c r="K312" i="14"/>
  <c r="J312" i="14"/>
  <c r="AT311" i="14"/>
  <c r="AC311" i="14"/>
  <c r="M311" i="14"/>
  <c r="AD311" i="14" s="1"/>
  <c r="AT310" i="14"/>
  <c r="AC310" i="14"/>
  <c r="M310" i="14"/>
  <c r="AD310" i="14" s="1"/>
  <c r="AT309" i="14"/>
  <c r="AC309" i="14"/>
  <c r="M309" i="14"/>
  <c r="AD309" i="14" s="1"/>
  <c r="AT308" i="14"/>
  <c r="AD308" i="14"/>
  <c r="AC308" i="14"/>
  <c r="M308" i="14"/>
  <c r="AT307" i="14"/>
  <c r="AC307" i="14"/>
  <c r="AD307" i="14" s="1"/>
  <c r="M307" i="14"/>
  <c r="AT306" i="14"/>
  <c r="AC306" i="14"/>
  <c r="M306" i="14"/>
  <c r="AD306" i="14" s="1"/>
  <c r="AT305" i="14"/>
  <c r="AD305" i="14"/>
  <c r="AC305" i="14"/>
  <c r="M305" i="14"/>
  <c r="AT304" i="14"/>
  <c r="AC304" i="14"/>
  <c r="AD304" i="14" s="1"/>
  <c r="M304" i="14"/>
  <c r="AT303" i="14"/>
  <c r="AC303" i="14"/>
  <c r="M303" i="14"/>
  <c r="AT302" i="14"/>
  <c r="AC302" i="14"/>
  <c r="M302" i="14"/>
  <c r="AD302" i="14" s="1"/>
  <c r="AT301" i="14"/>
  <c r="AT312" i="14" s="1"/>
  <c r="AC301" i="14"/>
  <c r="M301" i="14"/>
  <c r="AD301" i="14" s="1"/>
  <c r="AS298" i="14"/>
  <c r="AR298" i="14"/>
  <c r="AQ298" i="14"/>
  <c r="AB298" i="14"/>
  <c r="AA298" i="14"/>
  <c r="Z298" i="14"/>
  <c r="L298" i="14"/>
  <c r="K298" i="14"/>
  <c r="J298" i="14"/>
  <c r="M298" i="14" s="1"/>
  <c r="AT297" i="14"/>
  <c r="AD297" i="14"/>
  <c r="AC297" i="14"/>
  <c r="M297" i="14"/>
  <c r="AT296" i="14"/>
  <c r="AC296" i="14"/>
  <c r="M296" i="14"/>
  <c r="AT295" i="14"/>
  <c r="AC295" i="14"/>
  <c r="M295" i="14"/>
  <c r="AD295" i="14" s="1"/>
  <c r="AS292" i="14"/>
  <c r="AR292" i="14"/>
  <c r="AQ292" i="14"/>
  <c r="AB292" i="14"/>
  <c r="AA292" i="14"/>
  <c r="Z292" i="14"/>
  <c r="L292" i="14"/>
  <c r="K292" i="14"/>
  <c r="J292" i="14"/>
  <c r="AT291" i="14"/>
  <c r="AD291" i="14"/>
  <c r="AC291" i="14"/>
  <c r="M291" i="14"/>
  <c r="AT290" i="14"/>
  <c r="AD290" i="14"/>
  <c r="AC290" i="14"/>
  <c r="M290" i="14"/>
  <c r="AT289" i="14"/>
  <c r="AT292" i="14" s="1"/>
  <c r="AC289" i="14"/>
  <c r="M289" i="14"/>
  <c r="AD289" i="14" s="1"/>
  <c r="AD292" i="14" s="1"/>
  <c r="AP285" i="14"/>
  <c r="I285" i="14"/>
  <c r="AS283" i="14"/>
  <c r="AQ283" i="14"/>
  <c r="AP283" i="14"/>
  <c r="AN283" i="14"/>
  <c r="AM283" i="14"/>
  <c r="AI283" i="14"/>
  <c r="AB283" i="14"/>
  <c r="Z283" i="14"/>
  <c r="Y283" i="14"/>
  <c r="W283" i="14"/>
  <c r="W285" i="14" s="1"/>
  <c r="V283" i="14"/>
  <c r="V285" i="14" s="1"/>
  <c r="R283" i="14"/>
  <c r="L283" i="14"/>
  <c r="J283" i="14"/>
  <c r="I283" i="14"/>
  <c r="G283" i="14"/>
  <c r="F283" i="14"/>
  <c r="C283" i="14"/>
  <c r="AR282" i="14"/>
  <c r="AO282" i="14"/>
  <c r="AT282" i="14" s="1"/>
  <c r="AA282" i="14"/>
  <c r="AC282" i="14" s="1"/>
  <c r="X282" i="14"/>
  <c r="K282" i="14"/>
  <c r="H282" i="14"/>
  <c r="M282" i="14" s="1"/>
  <c r="AD282" i="14" s="1"/>
  <c r="AR281" i="14"/>
  <c r="AT281" i="14" s="1"/>
  <c r="AO281" i="14"/>
  <c r="AA281" i="14"/>
  <c r="X281" i="14"/>
  <c r="AC281" i="14" s="1"/>
  <c r="M281" i="14"/>
  <c r="K281" i="14"/>
  <c r="H281" i="14"/>
  <c r="AR280" i="14"/>
  <c r="AO280" i="14"/>
  <c r="AT280" i="14" s="1"/>
  <c r="AC280" i="14"/>
  <c r="AA280" i="14"/>
  <c r="X280" i="14"/>
  <c r="M280" i="14"/>
  <c r="AD280" i="14" s="1"/>
  <c r="K280" i="14"/>
  <c r="H280" i="14"/>
  <c r="AT279" i="14"/>
  <c r="AR279" i="14"/>
  <c r="AO279" i="14"/>
  <c r="AC279" i="14"/>
  <c r="AA279" i="14"/>
  <c r="X279" i="14"/>
  <c r="K279" i="14"/>
  <c r="H279" i="14"/>
  <c r="M279" i="14" s="1"/>
  <c r="AD279" i="14" s="1"/>
  <c r="AR278" i="14"/>
  <c r="AO278" i="14"/>
  <c r="AA278" i="14"/>
  <c r="X278" i="14"/>
  <c r="K278" i="14"/>
  <c r="H278" i="14"/>
  <c r="AS274" i="14"/>
  <c r="AQ274" i="14"/>
  <c r="AP274" i="14"/>
  <c r="AN274" i="14"/>
  <c r="AM274" i="14"/>
  <c r="AM285" i="14" s="1"/>
  <c r="AI274" i="14"/>
  <c r="AB274" i="14"/>
  <c r="Z274" i="14"/>
  <c r="Z285" i="14" s="1"/>
  <c r="Y274" i="14"/>
  <c r="W274" i="14"/>
  <c r="V274" i="14"/>
  <c r="R274" i="14"/>
  <c r="M274" i="14"/>
  <c r="L274" i="14"/>
  <c r="L285" i="14" s="1"/>
  <c r="J274" i="14"/>
  <c r="I274" i="14"/>
  <c r="G274" i="14"/>
  <c r="F274" i="14"/>
  <c r="C274" i="14"/>
  <c r="AR273" i="14"/>
  <c r="AO273" i="14"/>
  <c r="AT273" i="14" s="1"/>
  <c r="AD273" i="14"/>
  <c r="AA273" i="14"/>
  <c r="AC273" i="14" s="1"/>
  <c r="X273" i="14"/>
  <c r="K273" i="14"/>
  <c r="H273" i="14"/>
  <c r="M273" i="14" s="1"/>
  <c r="AR272" i="14"/>
  <c r="AT272" i="14" s="1"/>
  <c r="AO272" i="14"/>
  <c r="AA272" i="14"/>
  <c r="X272" i="14"/>
  <c r="M272" i="14"/>
  <c r="K272" i="14"/>
  <c r="H272" i="14"/>
  <c r="AR271" i="14"/>
  <c r="AR274" i="14" s="1"/>
  <c r="AO271" i="14"/>
  <c r="AC271" i="14"/>
  <c r="AA271" i="14"/>
  <c r="X271" i="14"/>
  <c r="K271" i="14"/>
  <c r="M271" i="14" s="1"/>
  <c r="AD271" i="14" s="1"/>
  <c r="H271" i="14"/>
  <c r="AT270" i="14"/>
  <c r="AR270" i="14"/>
  <c r="AO270" i="14"/>
  <c r="AA270" i="14"/>
  <c r="X270" i="14"/>
  <c r="AC270" i="14" s="1"/>
  <c r="K270" i="14"/>
  <c r="H270" i="14"/>
  <c r="M270" i="14" s="1"/>
  <c r="AD270" i="14" s="1"/>
  <c r="AR269" i="14"/>
  <c r="AO269" i="14"/>
  <c r="AT269" i="14" s="1"/>
  <c r="AA269" i="14"/>
  <c r="X269" i="14"/>
  <c r="AC269" i="14" s="1"/>
  <c r="K269" i="14"/>
  <c r="M269" i="14" s="1"/>
  <c r="H269" i="14"/>
  <c r="AR268" i="14"/>
  <c r="AO268" i="14"/>
  <c r="AT268" i="14" s="1"/>
  <c r="AC268" i="14"/>
  <c r="AA268" i="14"/>
  <c r="X268" i="14"/>
  <c r="K268" i="14"/>
  <c r="H268" i="14"/>
  <c r="M268" i="14" s="1"/>
  <c r="AD268" i="14" s="1"/>
  <c r="AT267" i="14"/>
  <c r="AR267" i="14"/>
  <c r="AO267" i="14"/>
  <c r="AA267" i="14"/>
  <c r="X267" i="14"/>
  <c r="M267" i="14"/>
  <c r="K267" i="14"/>
  <c r="H267" i="14"/>
  <c r="AT239" i="14"/>
  <c r="AS232" i="14"/>
  <c r="AR232" i="14"/>
  <c r="AQ232" i="14"/>
  <c r="AB232" i="14"/>
  <c r="AA232" i="14"/>
  <c r="Z232" i="14"/>
  <c r="L232" i="14"/>
  <c r="K232" i="14"/>
  <c r="J232" i="14"/>
  <c r="AT231" i="14"/>
  <c r="AC231" i="14"/>
  <c r="M231" i="14"/>
  <c r="AD231" i="14" s="1"/>
  <c r="AT230" i="14"/>
  <c r="AC230" i="14"/>
  <c r="M230" i="14"/>
  <c r="AD230" i="14" s="1"/>
  <c r="AT229" i="14"/>
  <c r="AC229" i="14"/>
  <c r="M229" i="14"/>
  <c r="AD229" i="14" s="1"/>
  <c r="AT228" i="14"/>
  <c r="AC228" i="14"/>
  <c r="M228" i="14"/>
  <c r="AD228" i="14" s="1"/>
  <c r="AT227" i="14"/>
  <c r="AD227" i="14"/>
  <c r="AC227" i="14"/>
  <c r="M227" i="14"/>
  <c r="AT226" i="14"/>
  <c r="AC226" i="14"/>
  <c r="AD226" i="14" s="1"/>
  <c r="M226" i="14"/>
  <c r="AT225" i="14"/>
  <c r="AD225" i="14"/>
  <c r="AC225" i="14"/>
  <c r="M225" i="14"/>
  <c r="AT224" i="14"/>
  <c r="AC224" i="14"/>
  <c r="M224" i="14"/>
  <c r="AD224" i="14" s="1"/>
  <c r="AT223" i="14"/>
  <c r="AC223" i="14"/>
  <c r="AC232" i="14" s="1"/>
  <c r="M223" i="14"/>
  <c r="AT222" i="14"/>
  <c r="AC222" i="14"/>
  <c r="M222" i="14"/>
  <c r="AD222" i="14" s="1"/>
  <c r="AT221" i="14"/>
  <c r="AC221" i="14"/>
  <c r="M221" i="14"/>
  <c r="AD221" i="14" s="1"/>
  <c r="AS218" i="14"/>
  <c r="AR218" i="14"/>
  <c r="AQ218" i="14"/>
  <c r="AB218" i="14"/>
  <c r="AA218" i="14"/>
  <c r="Z218" i="14"/>
  <c r="L218" i="14"/>
  <c r="K218" i="14"/>
  <c r="J218" i="14"/>
  <c r="M218" i="14" s="1"/>
  <c r="AT217" i="14"/>
  <c r="AC217" i="14"/>
  <c r="M217" i="14"/>
  <c r="AD217" i="14" s="1"/>
  <c r="AT216" i="14"/>
  <c r="AD216" i="14"/>
  <c r="AC216" i="14"/>
  <c r="M216" i="14"/>
  <c r="AT215" i="14"/>
  <c r="AT218" i="14" s="1"/>
  <c r="AC215" i="14"/>
  <c r="AD215" i="14" s="1"/>
  <c r="AD218" i="14" s="1"/>
  <c r="M215" i="14"/>
  <c r="AS212" i="14"/>
  <c r="AR212" i="14"/>
  <c r="AQ212" i="14"/>
  <c r="AB212" i="14"/>
  <c r="AA212" i="14"/>
  <c r="Z212" i="14"/>
  <c r="L212" i="14"/>
  <c r="K212" i="14"/>
  <c r="J212" i="14"/>
  <c r="M212" i="14" s="1"/>
  <c r="AT211" i="14"/>
  <c r="AD211" i="14"/>
  <c r="AC211" i="14"/>
  <c r="M211" i="14"/>
  <c r="AT210" i="14"/>
  <c r="AC210" i="14"/>
  <c r="M210" i="14"/>
  <c r="AD210" i="14" s="1"/>
  <c r="AT209" i="14"/>
  <c r="AT212" i="14" s="1"/>
  <c r="AC209" i="14"/>
  <c r="AC212" i="14" s="1"/>
  <c r="M209" i="14"/>
  <c r="AP205" i="14"/>
  <c r="AM205" i="14"/>
  <c r="Z205" i="14"/>
  <c r="L205" i="14"/>
  <c r="AS203" i="14"/>
  <c r="AS205" i="14" s="1"/>
  <c r="AQ203" i="14"/>
  <c r="AP203" i="14"/>
  <c r="AN203" i="14"/>
  <c r="AN205" i="14" s="1"/>
  <c r="AM203" i="14"/>
  <c r="AI203" i="14"/>
  <c r="AB203" i="14"/>
  <c r="AB205" i="14" s="1"/>
  <c r="Z203" i="14"/>
  <c r="Y203" i="14"/>
  <c r="Y205" i="14" s="1"/>
  <c r="X203" i="14"/>
  <c r="W203" i="14"/>
  <c r="V203" i="14"/>
  <c r="V205" i="14" s="1"/>
  <c r="R203" i="14"/>
  <c r="L203" i="14"/>
  <c r="J203" i="14"/>
  <c r="J205" i="14" s="1"/>
  <c r="I203" i="14"/>
  <c r="I205" i="14" s="1"/>
  <c r="G203" i="14"/>
  <c r="G205" i="14" s="1"/>
  <c r="F203" i="14"/>
  <c r="F205" i="14" s="1"/>
  <c r="C203" i="14"/>
  <c r="AR202" i="14"/>
  <c r="AO202" i="14"/>
  <c r="AD202" i="14"/>
  <c r="AA202" i="14"/>
  <c r="X202" i="14"/>
  <c r="AC202" i="14" s="1"/>
  <c r="M202" i="14"/>
  <c r="K202" i="14"/>
  <c r="H202" i="14"/>
  <c r="AR201" i="14"/>
  <c r="AO201" i="14"/>
  <c r="AT201" i="14" s="1"/>
  <c r="AD201" i="14"/>
  <c r="AC201" i="14"/>
  <c r="AA201" i="14"/>
  <c r="X201" i="14"/>
  <c r="K201" i="14"/>
  <c r="H201" i="14"/>
  <c r="M201" i="14" s="1"/>
  <c r="AT200" i="14"/>
  <c r="AR200" i="14"/>
  <c r="AO200" i="14"/>
  <c r="AA200" i="14"/>
  <c r="X200" i="14"/>
  <c r="AC200" i="14" s="1"/>
  <c r="K200" i="14"/>
  <c r="H200" i="14"/>
  <c r="AR199" i="14"/>
  <c r="AO199" i="14"/>
  <c r="AT199" i="14" s="1"/>
  <c r="AC199" i="14"/>
  <c r="AA199" i="14"/>
  <c r="X199" i="14"/>
  <c r="K199" i="14"/>
  <c r="H199" i="14"/>
  <c r="AT198" i="14"/>
  <c r="AR198" i="14"/>
  <c r="AR203" i="14" s="1"/>
  <c r="AO198" i="14"/>
  <c r="AC198" i="14"/>
  <c r="AC203" i="14" s="1"/>
  <c r="AA198" i="14"/>
  <c r="AA203" i="14" s="1"/>
  <c r="X198" i="14"/>
  <c r="K198" i="14"/>
  <c r="H198" i="14"/>
  <c r="H203" i="14" s="1"/>
  <c r="AS194" i="14"/>
  <c r="AQ194" i="14"/>
  <c r="AP194" i="14"/>
  <c r="AN194" i="14"/>
  <c r="AM194" i="14"/>
  <c r="AI194" i="14"/>
  <c r="AB194" i="14"/>
  <c r="Z194" i="14"/>
  <c r="Y194" i="14"/>
  <c r="W194" i="14"/>
  <c r="V194" i="14"/>
  <c r="R194" i="14"/>
  <c r="L194" i="14"/>
  <c r="J194" i="14"/>
  <c r="I194" i="14"/>
  <c r="G194" i="14"/>
  <c r="F194" i="14"/>
  <c r="C194" i="14"/>
  <c r="AR193" i="14"/>
  <c r="AO193" i="14"/>
  <c r="AD193" i="14"/>
  <c r="AA193" i="14"/>
  <c r="X193" i="14"/>
  <c r="AC193" i="14" s="1"/>
  <c r="M193" i="14"/>
  <c r="K193" i="14"/>
  <c r="H193" i="14"/>
  <c r="AT192" i="14"/>
  <c r="AR192" i="14"/>
  <c r="AO192" i="14"/>
  <c r="AC192" i="14"/>
  <c r="AD192" i="14" s="1"/>
  <c r="AA192" i="14"/>
  <c r="X192" i="14"/>
  <c r="M192" i="14"/>
  <c r="K192" i="14"/>
  <c r="H192" i="14"/>
  <c r="AR191" i="14"/>
  <c r="AO191" i="14"/>
  <c r="AT191" i="14" s="1"/>
  <c r="AA191" i="14"/>
  <c r="X191" i="14"/>
  <c r="K191" i="14"/>
  <c r="M191" i="14" s="1"/>
  <c r="H191" i="14"/>
  <c r="AR190" i="14"/>
  <c r="AO190" i="14"/>
  <c r="AT190" i="14" s="1"/>
  <c r="AC190" i="14"/>
  <c r="AA190" i="14"/>
  <c r="X190" i="14"/>
  <c r="K190" i="14"/>
  <c r="H190" i="14"/>
  <c r="M190" i="14" s="1"/>
  <c r="AD190" i="14" s="1"/>
  <c r="AT189" i="14"/>
  <c r="AR189" i="14"/>
  <c r="AO189" i="14"/>
  <c r="AA189" i="14"/>
  <c r="AC189" i="14" s="1"/>
  <c r="X189" i="14"/>
  <c r="K189" i="14"/>
  <c r="H189" i="14"/>
  <c r="M189" i="14" s="1"/>
  <c r="AT188" i="14"/>
  <c r="AR188" i="14"/>
  <c r="AO188" i="14"/>
  <c r="AA188" i="14"/>
  <c r="AC188" i="14" s="1"/>
  <c r="X188" i="14"/>
  <c r="K188" i="14"/>
  <c r="H188" i="14"/>
  <c r="M188" i="14" s="1"/>
  <c r="AD188" i="14" s="1"/>
  <c r="AT187" i="14"/>
  <c r="AR187" i="14"/>
  <c r="AR194" i="14" s="1"/>
  <c r="AO187" i="14"/>
  <c r="AO194" i="14" s="1"/>
  <c r="AA187" i="14"/>
  <c r="X187" i="14"/>
  <c r="K187" i="14"/>
  <c r="H187" i="14"/>
  <c r="AT159" i="14"/>
  <c r="AS152" i="14"/>
  <c r="AS161" i="14" s="1"/>
  <c r="AI166" i="14" s="1"/>
  <c r="AR152" i="14"/>
  <c r="AQ152" i="14"/>
  <c r="AB152" i="14"/>
  <c r="AA152" i="14"/>
  <c r="Z152" i="14"/>
  <c r="L152" i="14"/>
  <c r="L161" i="14" s="1"/>
  <c r="K152" i="14"/>
  <c r="J152" i="14"/>
  <c r="AT151" i="14"/>
  <c r="AC151" i="14"/>
  <c r="M151" i="14"/>
  <c r="AD151" i="14" s="1"/>
  <c r="AT150" i="14"/>
  <c r="AC150" i="14"/>
  <c r="M150" i="14"/>
  <c r="AD150" i="14" s="1"/>
  <c r="AT149" i="14"/>
  <c r="AD149" i="14"/>
  <c r="AC149" i="14"/>
  <c r="M149" i="14"/>
  <c r="AT148" i="14"/>
  <c r="AC148" i="14"/>
  <c r="AD148" i="14" s="1"/>
  <c r="M148" i="14"/>
  <c r="AT147" i="14"/>
  <c r="AD147" i="14"/>
  <c r="AC147" i="14"/>
  <c r="M147" i="14"/>
  <c r="AT146" i="14"/>
  <c r="AD146" i="14"/>
  <c r="AC146" i="14"/>
  <c r="AC152" i="14" s="1"/>
  <c r="M146" i="14"/>
  <c r="AT145" i="14"/>
  <c r="AC145" i="14"/>
  <c r="M145" i="14"/>
  <c r="AD145" i="14" s="1"/>
  <c r="AT144" i="14"/>
  <c r="AC144" i="14"/>
  <c r="M144" i="14"/>
  <c r="AD144" i="14" s="1"/>
  <c r="AT143" i="14"/>
  <c r="AC143" i="14"/>
  <c r="M143" i="14"/>
  <c r="AD143" i="14" s="1"/>
  <c r="AT142" i="14"/>
  <c r="AC142" i="14"/>
  <c r="M142" i="14"/>
  <c r="AD142" i="14" s="1"/>
  <c r="AT141" i="14"/>
  <c r="AT152" i="14" s="1"/>
  <c r="AD141" i="14"/>
  <c r="AD152" i="14" s="1"/>
  <c r="AC141" i="14"/>
  <c r="M141" i="14"/>
  <c r="AT138" i="14"/>
  <c r="AS138" i="14"/>
  <c r="AR138" i="14"/>
  <c r="AQ138" i="14"/>
  <c r="AB138" i="14"/>
  <c r="AA138" i="14"/>
  <c r="Z138" i="14"/>
  <c r="M138" i="14"/>
  <c r="L138" i="14"/>
  <c r="K138" i="14"/>
  <c r="J138" i="14"/>
  <c r="AT137" i="14"/>
  <c r="AC137" i="14"/>
  <c r="AD137" i="14" s="1"/>
  <c r="M137" i="14"/>
  <c r="AT136" i="14"/>
  <c r="AD136" i="14"/>
  <c r="AC136" i="14"/>
  <c r="M136" i="14"/>
  <c r="AT135" i="14"/>
  <c r="AC135" i="14"/>
  <c r="M135" i="14"/>
  <c r="AS132" i="14"/>
  <c r="AR132" i="14"/>
  <c r="AQ132" i="14"/>
  <c r="AC132" i="14"/>
  <c r="AB132" i="14"/>
  <c r="AA132" i="14"/>
  <c r="Z132" i="14"/>
  <c r="L132" i="14"/>
  <c r="K132" i="14"/>
  <c r="J132" i="14"/>
  <c r="M132" i="14" s="1"/>
  <c r="AT131" i="14"/>
  <c r="AC131" i="14"/>
  <c r="M131" i="14"/>
  <c r="AT130" i="14"/>
  <c r="AC130" i="14"/>
  <c r="M130" i="14"/>
  <c r="AD130" i="14" s="1"/>
  <c r="AT129" i="14"/>
  <c r="AT132" i="14" s="1"/>
  <c r="AC129" i="14"/>
  <c r="M129" i="14"/>
  <c r="AD129" i="14" s="1"/>
  <c r="AS125" i="14"/>
  <c r="AN125" i="14"/>
  <c r="AM125" i="14"/>
  <c r="Y125" i="14"/>
  <c r="J125" i="14"/>
  <c r="I125" i="14"/>
  <c r="AS123" i="14"/>
  <c r="AQ123" i="14"/>
  <c r="AQ125" i="14" s="1"/>
  <c r="AP123" i="14"/>
  <c r="AP125" i="14" s="1"/>
  <c r="AN123" i="14"/>
  <c r="AM123" i="14"/>
  <c r="AI123" i="14"/>
  <c r="AB123" i="14"/>
  <c r="AB125" i="14" s="1"/>
  <c r="AB161" i="14" s="1"/>
  <c r="AA123" i="14"/>
  <c r="Z123" i="14"/>
  <c r="Z125" i="14" s="1"/>
  <c r="Y123" i="14"/>
  <c r="W123" i="14"/>
  <c r="W125" i="14" s="1"/>
  <c r="V123" i="14"/>
  <c r="R123" i="14"/>
  <c r="L123" i="14"/>
  <c r="L125" i="14" s="1"/>
  <c r="J123" i="14"/>
  <c r="I123" i="14"/>
  <c r="G123" i="14"/>
  <c r="G125" i="14" s="1"/>
  <c r="F123" i="14"/>
  <c r="F125" i="14" s="1"/>
  <c r="C123" i="14"/>
  <c r="AR122" i="14"/>
  <c r="AO122" i="14"/>
  <c r="AT122" i="14" s="1"/>
  <c r="AA122" i="14"/>
  <c r="AC122" i="14" s="1"/>
  <c r="X122" i="14"/>
  <c r="K122" i="14"/>
  <c r="H122" i="14"/>
  <c r="M122" i="14" s="1"/>
  <c r="AD122" i="14" s="1"/>
  <c r="AR121" i="14"/>
  <c r="AT121" i="14" s="1"/>
  <c r="AO121" i="14"/>
  <c r="AA121" i="14"/>
  <c r="X121" i="14"/>
  <c r="AC121" i="14" s="1"/>
  <c r="M121" i="14"/>
  <c r="K121" i="14"/>
  <c r="H121" i="14"/>
  <c r="AR120" i="14"/>
  <c r="AO120" i="14"/>
  <c r="AT120" i="14" s="1"/>
  <c r="AA120" i="14"/>
  <c r="X120" i="14"/>
  <c r="AC120" i="14" s="1"/>
  <c r="K120" i="14"/>
  <c r="M120" i="14" s="1"/>
  <c r="AD120" i="14" s="1"/>
  <c r="H120" i="14"/>
  <c r="AR119" i="14"/>
  <c r="AO119" i="14"/>
  <c r="AT119" i="14" s="1"/>
  <c r="AA119" i="14"/>
  <c r="X119" i="14"/>
  <c r="AC119" i="14" s="1"/>
  <c r="AD119" i="14" s="1"/>
  <c r="M119" i="14"/>
  <c r="K119" i="14"/>
  <c r="H119" i="14"/>
  <c r="AT118" i="14"/>
  <c r="AR118" i="14"/>
  <c r="AO118" i="14"/>
  <c r="AO123" i="14" s="1"/>
  <c r="AA118" i="14"/>
  <c r="X118" i="14"/>
  <c r="K118" i="14"/>
  <c r="H118" i="14"/>
  <c r="AS114" i="14"/>
  <c r="AQ114" i="14"/>
  <c r="AP114" i="14"/>
  <c r="AN114" i="14"/>
  <c r="AM114" i="14"/>
  <c r="AI114" i="14"/>
  <c r="AB114" i="14"/>
  <c r="AA114" i="14"/>
  <c r="Z114" i="14"/>
  <c r="Y114" i="14"/>
  <c r="W114" i="14"/>
  <c r="V114" i="14"/>
  <c r="V125" i="14" s="1"/>
  <c r="R114" i="14"/>
  <c r="L114" i="14"/>
  <c r="J114" i="14"/>
  <c r="I114" i="14"/>
  <c r="G114" i="14"/>
  <c r="F114" i="14"/>
  <c r="C114" i="14"/>
  <c r="AR113" i="14"/>
  <c r="AO113" i="14"/>
  <c r="AT113" i="14" s="1"/>
  <c r="AA113" i="14"/>
  <c r="AC113" i="14" s="1"/>
  <c r="X113" i="14"/>
  <c r="K113" i="14"/>
  <c r="H113" i="14"/>
  <c r="M113" i="14" s="1"/>
  <c r="AD113" i="14" s="1"/>
  <c r="AR112" i="14"/>
  <c r="AT112" i="14" s="1"/>
  <c r="AO112" i="14"/>
  <c r="AA112" i="14"/>
  <c r="X112" i="14"/>
  <c r="AC112" i="14" s="1"/>
  <c r="M112" i="14"/>
  <c r="K112" i="14"/>
  <c r="H112" i="14"/>
  <c r="AR111" i="14"/>
  <c r="AO111" i="14"/>
  <c r="AT111" i="14" s="1"/>
  <c r="AA111" i="14"/>
  <c r="X111" i="14"/>
  <c r="AC111" i="14" s="1"/>
  <c r="K111" i="14"/>
  <c r="M111" i="14" s="1"/>
  <c r="AD111" i="14" s="1"/>
  <c r="H111" i="14"/>
  <c r="AR110" i="14"/>
  <c r="AO110" i="14"/>
  <c r="AT110" i="14" s="1"/>
  <c r="AC110" i="14"/>
  <c r="AD110" i="14" s="1"/>
  <c r="AA110" i="14"/>
  <c r="X110" i="14"/>
  <c r="M110" i="14"/>
  <c r="K110" i="14"/>
  <c r="H110" i="14"/>
  <c r="AT109" i="14"/>
  <c r="AR109" i="14"/>
  <c r="AO109" i="14"/>
  <c r="AA109" i="14"/>
  <c r="X109" i="14"/>
  <c r="AC109" i="14" s="1"/>
  <c r="K109" i="14"/>
  <c r="M109" i="14" s="1"/>
  <c r="AD109" i="14" s="1"/>
  <c r="H109" i="14"/>
  <c r="AR108" i="14"/>
  <c r="AO108" i="14"/>
  <c r="AT108" i="14" s="1"/>
  <c r="AC108" i="14"/>
  <c r="AA108" i="14"/>
  <c r="X108" i="14"/>
  <c r="K108" i="14"/>
  <c r="H108" i="14"/>
  <c r="H114" i="14" s="1"/>
  <c r="AT107" i="14"/>
  <c r="AR107" i="14"/>
  <c r="AO107" i="14"/>
  <c r="AA107" i="14"/>
  <c r="AC107" i="14" s="1"/>
  <c r="AC114" i="14" s="1"/>
  <c r="X107" i="14"/>
  <c r="K107" i="14"/>
  <c r="H107" i="14"/>
  <c r="M107" i="14" s="1"/>
  <c r="AT79" i="14"/>
  <c r="AS72" i="14"/>
  <c r="AR72" i="14"/>
  <c r="AQ72" i="14"/>
  <c r="AB72" i="14"/>
  <c r="AA72" i="14"/>
  <c r="Z72" i="14"/>
  <c r="L72" i="14"/>
  <c r="K72" i="14"/>
  <c r="J72" i="14"/>
  <c r="AT71" i="14"/>
  <c r="AC71" i="14"/>
  <c r="AD71" i="14" s="1"/>
  <c r="M71" i="14"/>
  <c r="AT70" i="14"/>
  <c r="AC70" i="14"/>
  <c r="M70" i="14"/>
  <c r="AD70" i="14" s="1"/>
  <c r="AT69" i="14"/>
  <c r="AC69" i="14"/>
  <c r="M69" i="14"/>
  <c r="AD69" i="14" s="1"/>
  <c r="AT68" i="14"/>
  <c r="AD68" i="14"/>
  <c r="AC68" i="14"/>
  <c r="M68" i="14"/>
  <c r="AT67" i="14"/>
  <c r="AD67" i="14"/>
  <c r="AC67" i="14"/>
  <c r="M67" i="14"/>
  <c r="AT66" i="14"/>
  <c r="AD66" i="14"/>
  <c r="AC66" i="14"/>
  <c r="M66" i="14"/>
  <c r="AT65" i="14"/>
  <c r="AC65" i="14"/>
  <c r="M65" i="14"/>
  <c r="AT64" i="14"/>
  <c r="AC64" i="14"/>
  <c r="M64" i="14"/>
  <c r="AT63" i="14"/>
  <c r="AC63" i="14"/>
  <c r="AD63" i="14" s="1"/>
  <c r="M63" i="14"/>
  <c r="AT62" i="14"/>
  <c r="AC62" i="14"/>
  <c r="M62" i="14"/>
  <c r="AD62" i="14" s="1"/>
  <c r="AT61" i="14"/>
  <c r="AT72" i="14" s="1"/>
  <c r="AC61" i="14"/>
  <c r="M61" i="14"/>
  <c r="AD61" i="14" s="1"/>
  <c r="AS58" i="14"/>
  <c r="AR58" i="14"/>
  <c r="AQ58" i="14"/>
  <c r="AB58" i="14"/>
  <c r="AA58" i="14"/>
  <c r="Z58" i="14"/>
  <c r="M58" i="14"/>
  <c r="L58" i="14"/>
  <c r="K58" i="14"/>
  <c r="J58" i="14"/>
  <c r="AT57" i="14"/>
  <c r="AD57" i="14"/>
  <c r="AC57" i="14"/>
  <c r="M57" i="14"/>
  <c r="AT56" i="14"/>
  <c r="AC56" i="14"/>
  <c r="M56" i="14"/>
  <c r="AD56" i="14" s="1"/>
  <c r="AT55" i="14"/>
  <c r="AT58" i="14" s="1"/>
  <c r="AD55" i="14"/>
  <c r="AD58" i="14" s="1"/>
  <c r="AC55" i="14"/>
  <c r="AC58" i="14" s="1"/>
  <c r="M55" i="14"/>
  <c r="AS52" i="14"/>
  <c r="AR52" i="14"/>
  <c r="AQ52" i="14"/>
  <c r="AB52" i="14"/>
  <c r="AA52" i="14"/>
  <c r="Z52" i="14"/>
  <c r="L52" i="14"/>
  <c r="K52" i="14"/>
  <c r="J52" i="14"/>
  <c r="M52" i="14" s="1"/>
  <c r="AT51" i="14"/>
  <c r="AC51" i="14"/>
  <c r="M51" i="14"/>
  <c r="AD51" i="14" s="1"/>
  <c r="AT50" i="14"/>
  <c r="AD50" i="14"/>
  <c r="AC50" i="14"/>
  <c r="M50" i="14"/>
  <c r="AT49" i="14"/>
  <c r="AT52" i="14" s="1"/>
  <c r="AC49" i="14"/>
  <c r="AC52" i="14" s="1"/>
  <c r="M49" i="14"/>
  <c r="Z45" i="14"/>
  <c r="W45" i="14"/>
  <c r="AS43" i="14"/>
  <c r="AQ43" i="14"/>
  <c r="AP43" i="14"/>
  <c r="AO43" i="14"/>
  <c r="AN43" i="14"/>
  <c r="AN45" i="14" s="1"/>
  <c r="AM43" i="14"/>
  <c r="AJ43" i="14"/>
  <c r="AB43" i="14"/>
  <c r="Z43" i="14"/>
  <c r="Y43" i="14"/>
  <c r="Y45" i="14" s="1"/>
  <c r="W43" i="14"/>
  <c r="V43" i="14"/>
  <c r="S43" i="14"/>
  <c r="L43" i="14"/>
  <c r="J43" i="14"/>
  <c r="J45" i="14" s="1"/>
  <c r="I43" i="14"/>
  <c r="I45" i="14" s="1"/>
  <c r="G43" i="14"/>
  <c r="G45" i="14" s="1"/>
  <c r="F43" i="14"/>
  <c r="C43" i="14"/>
  <c r="AR42" i="14"/>
  <c r="AO42" i="14"/>
  <c r="AT42" i="14" s="1"/>
  <c r="AC42" i="14"/>
  <c r="AA42" i="14"/>
  <c r="X42" i="14"/>
  <c r="K42" i="14"/>
  <c r="H42" i="14"/>
  <c r="M42" i="14" s="1"/>
  <c r="AD42" i="14" s="1"/>
  <c r="AR41" i="14"/>
  <c r="AT41" i="14" s="1"/>
  <c r="AO41" i="14"/>
  <c r="AA41" i="14"/>
  <c r="X41" i="14"/>
  <c r="AC41" i="14" s="1"/>
  <c r="K41" i="14"/>
  <c r="H41" i="14"/>
  <c r="M41" i="14" s="1"/>
  <c r="AD41" i="14" s="1"/>
  <c r="AT40" i="14"/>
  <c r="AR40" i="14"/>
  <c r="AO40" i="14"/>
  <c r="AA40" i="14"/>
  <c r="X40" i="14"/>
  <c r="AC40" i="14" s="1"/>
  <c r="K40" i="14"/>
  <c r="H40" i="14"/>
  <c r="M40" i="14" s="1"/>
  <c r="AT39" i="14"/>
  <c r="AR39" i="14"/>
  <c r="AR43" i="14" s="1"/>
  <c r="AO39" i="14"/>
  <c r="AA39" i="14"/>
  <c r="X39" i="14"/>
  <c r="AC39" i="14" s="1"/>
  <c r="K39" i="14"/>
  <c r="H39" i="14"/>
  <c r="H43" i="14" s="1"/>
  <c r="AT38" i="14"/>
  <c r="AR38" i="14"/>
  <c r="AO38" i="14"/>
  <c r="AA38" i="14"/>
  <c r="AA43" i="14" s="1"/>
  <c r="X38" i="14"/>
  <c r="X43" i="14" s="1"/>
  <c r="K38" i="14"/>
  <c r="M38" i="14" s="1"/>
  <c r="H38" i="14"/>
  <c r="AD35" i="14"/>
  <c r="AS34" i="14"/>
  <c r="AQ34" i="14"/>
  <c r="AP34" i="14"/>
  <c r="AP45" i="14" s="1"/>
  <c r="AN34" i="14"/>
  <c r="AM34" i="14"/>
  <c r="AM45" i="14" s="1"/>
  <c r="AJ34" i="14"/>
  <c r="AB34" i="14"/>
  <c r="Z34" i="14"/>
  <c r="Y34" i="14"/>
  <c r="W34" i="14"/>
  <c r="V34" i="14"/>
  <c r="S34" i="14"/>
  <c r="L34" i="14"/>
  <c r="J34" i="14"/>
  <c r="I34" i="14"/>
  <c r="G34" i="14"/>
  <c r="F34" i="14"/>
  <c r="C34" i="14"/>
  <c r="AR33" i="14"/>
  <c r="AO33" i="14"/>
  <c r="AT33" i="14" s="1"/>
  <c r="AC33" i="14"/>
  <c r="AA33" i="14"/>
  <c r="X33" i="14"/>
  <c r="M33" i="14"/>
  <c r="AD33" i="14" s="1"/>
  <c r="K33" i="14"/>
  <c r="H33" i="14"/>
  <c r="AR32" i="14"/>
  <c r="AO32" i="14"/>
  <c r="AT32" i="14" s="1"/>
  <c r="AC32" i="14"/>
  <c r="AA32" i="14"/>
  <c r="X32" i="14"/>
  <c r="K32" i="14"/>
  <c r="H32" i="14"/>
  <c r="M32" i="14" s="1"/>
  <c r="AD32" i="14" s="1"/>
  <c r="AR31" i="14"/>
  <c r="AT31" i="14" s="1"/>
  <c r="AO31" i="14"/>
  <c r="AA31" i="14"/>
  <c r="X31" i="14"/>
  <c r="AC31" i="14" s="1"/>
  <c r="K31" i="14"/>
  <c r="H31" i="14"/>
  <c r="M31" i="14" s="1"/>
  <c r="AD31" i="14" s="1"/>
  <c r="AT30" i="14"/>
  <c r="AR30" i="14"/>
  <c r="AO30" i="14"/>
  <c r="AA30" i="14"/>
  <c r="X30" i="14"/>
  <c r="AC30" i="14" s="1"/>
  <c r="K30" i="14"/>
  <c r="H30" i="14"/>
  <c r="M30" i="14" s="1"/>
  <c r="AD30" i="14" s="1"/>
  <c r="AT29" i="14"/>
  <c r="AR29" i="14"/>
  <c r="AR34" i="14" s="1"/>
  <c r="AO29" i="14"/>
  <c r="AA29" i="14"/>
  <c r="X29" i="14"/>
  <c r="AC29" i="14" s="1"/>
  <c r="K29" i="14"/>
  <c r="H29" i="14"/>
  <c r="M29" i="14" s="1"/>
  <c r="AD29" i="14" s="1"/>
  <c r="AT28" i="14"/>
  <c r="AR28" i="14"/>
  <c r="AO28" i="14"/>
  <c r="AA28" i="14"/>
  <c r="X28" i="14"/>
  <c r="AC28" i="14" s="1"/>
  <c r="K28" i="14"/>
  <c r="M28" i="14" s="1"/>
  <c r="H28" i="14"/>
  <c r="AR27" i="14"/>
  <c r="AO27" i="14"/>
  <c r="AO34" i="14" s="1"/>
  <c r="AA27" i="14"/>
  <c r="AC27" i="14" s="1"/>
  <c r="X27" i="14"/>
  <c r="X34" i="14" s="1"/>
  <c r="M27" i="14"/>
  <c r="K27" i="14"/>
  <c r="K34" i="14" s="1"/>
  <c r="H27" i="14"/>
  <c r="H34" i="14" s="1"/>
  <c r="S9" i="14"/>
  <c r="D9" i="14"/>
  <c r="AI5" i="14"/>
  <c r="R5" i="14"/>
  <c r="AI4" i="14"/>
  <c r="R4" i="14"/>
  <c r="AI3" i="14"/>
  <c r="R3" i="14"/>
  <c r="AT559" i="13"/>
  <c r="AS552" i="13"/>
  <c r="AR552" i="13"/>
  <c r="AQ552" i="13"/>
  <c r="AB552" i="13"/>
  <c r="AA552" i="13"/>
  <c r="AA555" i="13" s="1"/>
  <c r="Z552" i="13"/>
  <c r="L552" i="13"/>
  <c r="K552" i="13"/>
  <c r="J552" i="13"/>
  <c r="AT551" i="13"/>
  <c r="AD551" i="13"/>
  <c r="AC551" i="13"/>
  <c r="M551" i="13"/>
  <c r="AT550" i="13"/>
  <c r="AC550" i="13"/>
  <c r="M550" i="13"/>
  <c r="AD550" i="13" s="1"/>
  <c r="AT549" i="13"/>
  <c r="AC549" i="13"/>
  <c r="M549" i="13"/>
  <c r="AD549" i="13" s="1"/>
  <c r="AT548" i="13"/>
  <c r="AC548" i="13"/>
  <c r="M548" i="13"/>
  <c r="AD548" i="13" s="1"/>
  <c r="AT547" i="13"/>
  <c r="AD547" i="13"/>
  <c r="AC547" i="13"/>
  <c r="M547" i="13"/>
  <c r="AT546" i="13"/>
  <c r="AD546" i="13"/>
  <c r="AC546" i="13"/>
  <c r="M546" i="13"/>
  <c r="AT545" i="13"/>
  <c r="AD545" i="13"/>
  <c r="AC545" i="13"/>
  <c r="M545" i="13"/>
  <c r="AT544" i="13"/>
  <c r="AC544" i="13"/>
  <c r="AD544" i="13" s="1"/>
  <c r="M544" i="13"/>
  <c r="AT543" i="13"/>
  <c r="AD543" i="13"/>
  <c r="AC543" i="13"/>
  <c r="M543" i="13"/>
  <c r="AT542" i="13"/>
  <c r="AC542" i="13"/>
  <c r="M542" i="13"/>
  <c r="AD542" i="13" s="1"/>
  <c r="AT541" i="13"/>
  <c r="AC541" i="13"/>
  <c r="AC552" i="13" s="1"/>
  <c r="M541" i="13"/>
  <c r="AD541" i="13" s="1"/>
  <c r="AS538" i="13"/>
  <c r="AR538" i="13"/>
  <c r="AQ538" i="13"/>
  <c r="AD538" i="13"/>
  <c r="AC538" i="13"/>
  <c r="AB538" i="13"/>
  <c r="AA538" i="13"/>
  <c r="Z538" i="13"/>
  <c r="L538" i="13"/>
  <c r="K538" i="13"/>
  <c r="J538" i="13"/>
  <c r="M538" i="13" s="1"/>
  <c r="AT537" i="13"/>
  <c r="AC537" i="13"/>
  <c r="M537" i="13"/>
  <c r="AD537" i="13" s="1"/>
  <c r="AT536" i="13"/>
  <c r="AD536" i="13"/>
  <c r="AC536" i="13"/>
  <c r="M536" i="13"/>
  <c r="AT535" i="13"/>
  <c r="AT538" i="13" s="1"/>
  <c r="AD535" i="13"/>
  <c r="AC535" i="13"/>
  <c r="M535" i="13"/>
  <c r="AS532" i="13"/>
  <c r="AR532" i="13"/>
  <c r="AQ532" i="13"/>
  <c r="AB532" i="13"/>
  <c r="AA532" i="13"/>
  <c r="Z532" i="13"/>
  <c r="L532" i="13"/>
  <c r="M532" i="13" s="1"/>
  <c r="K532" i="13"/>
  <c r="J532" i="13"/>
  <c r="AT531" i="13"/>
  <c r="AT532" i="13" s="1"/>
  <c r="AD531" i="13"/>
  <c r="AC531" i="13"/>
  <c r="M531" i="13"/>
  <c r="AT530" i="13"/>
  <c r="AC530" i="13"/>
  <c r="AD530" i="13" s="1"/>
  <c r="M530" i="13"/>
  <c r="AT529" i="13"/>
  <c r="AD529" i="13"/>
  <c r="AD532" i="13" s="1"/>
  <c r="AC529" i="13"/>
  <c r="AC532" i="13" s="1"/>
  <c r="M529" i="13"/>
  <c r="AQ525" i="13"/>
  <c r="AP525" i="13"/>
  <c r="AB525" i="13"/>
  <c r="Z525" i="13"/>
  <c r="L525" i="13"/>
  <c r="AS523" i="13"/>
  <c r="AQ523" i="13"/>
  <c r="AP523" i="13"/>
  <c r="AN523" i="13"/>
  <c r="AN525" i="13" s="1"/>
  <c r="AM523" i="13"/>
  <c r="AI523" i="13"/>
  <c r="AB523" i="13"/>
  <c r="Z523" i="13"/>
  <c r="Y523" i="13"/>
  <c r="W523" i="13"/>
  <c r="W525" i="13" s="1"/>
  <c r="V523" i="13"/>
  <c r="V525" i="13" s="1"/>
  <c r="R523" i="13"/>
  <c r="L523" i="13"/>
  <c r="J523" i="13"/>
  <c r="J525" i="13" s="1"/>
  <c r="I523" i="13"/>
  <c r="G523" i="13"/>
  <c r="G525" i="13" s="1"/>
  <c r="F523" i="13"/>
  <c r="F525" i="13" s="1"/>
  <c r="C523" i="13"/>
  <c r="AT522" i="13"/>
  <c r="AR522" i="13"/>
  <c r="AO522" i="13"/>
  <c r="AC522" i="13"/>
  <c r="AA522" i="13"/>
  <c r="X522" i="13"/>
  <c r="K522" i="13"/>
  <c r="H522" i="13"/>
  <c r="AT521" i="13"/>
  <c r="AR521" i="13"/>
  <c r="AO521" i="13"/>
  <c r="AC521" i="13"/>
  <c r="AA521" i="13"/>
  <c r="X521" i="13"/>
  <c r="K521" i="13"/>
  <c r="H521" i="13"/>
  <c r="M521" i="13" s="1"/>
  <c r="AD521" i="13" s="1"/>
  <c r="AT520" i="13"/>
  <c r="AR520" i="13"/>
  <c r="AO520" i="13"/>
  <c r="AA520" i="13"/>
  <c r="X520" i="13"/>
  <c r="X523" i="13" s="1"/>
  <c r="K520" i="13"/>
  <c r="H520" i="13"/>
  <c r="M520" i="13" s="1"/>
  <c r="AR519" i="13"/>
  <c r="AO519" i="13"/>
  <c r="AA519" i="13"/>
  <c r="X519" i="13"/>
  <c r="AC519" i="13" s="1"/>
  <c r="K519" i="13"/>
  <c r="H519" i="13"/>
  <c r="M519" i="13" s="1"/>
  <c r="AD519" i="13" s="1"/>
  <c r="AR518" i="13"/>
  <c r="AR523" i="13" s="1"/>
  <c r="AO518" i="13"/>
  <c r="AT518" i="13" s="1"/>
  <c r="AA518" i="13"/>
  <c r="X518" i="13"/>
  <c r="M518" i="13"/>
  <c r="K518" i="13"/>
  <c r="H518" i="13"/>
  <c r="AS514" i="13"/>
  <c r="AQ514" i="13"/>
  <c r="AP514" i="13"/>
  <c r="AN514" i="13"/>
  <c r="AM514" i="13"/>
  <c r="AI514" i="13"/>
  <c r="AB514" i="13"/>
  <c r="Z514" i="13"/>
  <c r="Y514" i="13"/>
  <c r="W514" i="13"/>
  <c r="V514" i="13"/>
  <c r="R514" i="13"/>
  <c r="L514" i="13"/>
  <c r="K514" i="13"/>
  <c r="J514" i="13"/>
  <c r="I514" i="13"/>
  <c r="G514" i="13"/>
  <c r="F514" i="13"/>
  <c r="C514" i="13"/>
  <c r="AT513" i="13"/>
  <c r="AR513" i="13"/>
  <c r="AO513" i="13"/>
  <c r="AC513" i="13"/>
  <c r="AA513" i="13"/>
  <c r="X513" i="13"/>
  <c r="K513" i="13"/>
  <c r="M513" i="13" s="1"/>
  <c r="AD513" i="13" s="1"/>
  <c r="H513" i="13"/>
  <c r="AT512" i="13"/>
  <c r="AR512" i="13"/>
  <c r="AO512" i="13"/>
  <c r="AC512" i="13"/>
  <c r="AA512" i="13"/>
  <c r="X512" i="13"/>
  <c r="K512" i="13"/>
  <c r="H512" i="13"/>
  <c r="M512" i="13" s="1"/>
  <c r="AD512" i="13" s="1"/>
  <c r="AT511" i="13"/>
  <c r="AR511" i="13"/>
  <c r="AO511" i="13"/>
  <c r="AA511" i="13"/>
  <c r="X511" i="13"/>
  <c r="K511" i="13"/>
  <c r="H511" i="13"/>
  <c r="M511" i="13" s="1"/>
  <c r="AR510" i="13"/>
  <c r="AO510" i="13"/>
  <c r="AT510" i="13" s="1"/>
  <c r="AA510" i="13"/>
  <c r="X510" i="13"/>
  <c r="AC510" i="13" s="1"/>
  <c r="K510" i="13"/>
  <c r="H510" i="13"/>
  <c r="M510" i="13" s="1"/>
  <c r="AD510" i="13" s="1"/>
  <c r="AR509" i="13"/>
  <c r="AO509" i="13"/>
  <c r="AT509" i="13" s="1"/>
  <c r="AA509" i="13"/>
  <c r="AC509" i="13" s="1"/>
  <c r="AD509" i="13" s="1"/>
  <c r="X509" i="13"/>
  <c r="M509" i="13"/>
  <c r="K509" i="13"/>
  <c r="H509" i="13"/>
  <c r="AR508" i="13"/>
  <c r="AT508" i="13" s="1"/>
  <c r="AO508" i="13"/>
  <c r="AA508" i="13"/>
  <c r="X508" i="13"/>
  <c r="M508" i="13"/>
  <c r="K508" i="13"/>
  <c r="H508" i="13"/>
  <c r="AR507" i="13"/>
  <c r="AO507" i="13"/>
  <c r="AA507" i="13"/>
  <c r="AA514" i="13" s="1"/>
  <c r="X507" i="13"/>
  <c r="AC507" i="13" s="1"/>
  <c r="K507" i="13"/>
  <c r="H507" i="13"/>
  <c r="AT479" i="13"/>
  <c r="AS472" i="13"/>
  <c r="AS475" i="13" s="1"/>
  <c r="AR472" i="13"/>
  <c r="AQ472" i="13"/>
  <c r="AB472" i="13"/>
  <c r="AB481" i="13" s="1"/>
  <c r="S486" i="13" s="1"/>
  <c r="AA472" i="13"/>
  <c r="Z472" i="13"/>
  <c r="L472" i="13"/>
  <c r="K472" i="13"/>
  <c r="J472" i="13"/>
  <c r="M472" i="13" s="1"/>
  <c r="AT471" i="13"/>
  <c r="AD471" i="13"/>
  <c r="AC471" i="13"/>
  <c r="M471" i="13"/>
  <c r="AT470" i="13"/>
  <c r="AC470" i="13"/>
  <c r="AD470" i="13" s="1"/>
  <c r="M470" i="13"/>
  <c r="AT469" i="13"/>
  <c r="AD469" i="13"/>
  <c r="AC469" i="13"/>
  <c r="M469" i="13"/>
  <c r="AT468" i="13"/>
  <c r="AC468" i="13"/>
  <c r="M468" i="13"/>
  <c r="AD468" i="13" s="1"/>
  <c r="AT467" i="13"/>
  <c r="AC467" i="13"/>
  <c r="M467" i="13"/>
  <c r="AD467" i="13" s="1"/>
  <c r="AT466" i="13"/>
  <c r="AC466" i="13"/>
  <c r="M466" i="13"/>
  <c r="AD466" i="13" s="1"/>
  <c r="AT465" i="13"/>
  <c r="AC465" i="13"/>
  <c r="M465" i="13"/>
  <c r="AD465" i="13" s="1"/>
  <c r="AT464" i="13"/>
  <c r="AC464" i="13"/>
  <c r="M464" i="13"/>
  <c r="AD464" i="13" s="1"/>
  <c r="AT463" i="13"/>
  <c r="AD463" i="13"/>
  <c r="AC463" i="13"/>
  <c r="M463" i="13"/>
  <c r="AT462" i="13"/>
  <c r="AC462" i="13"/>
  <c r="AD462" i="13" s="1"/>
  <c r="M462" i="13"/>
  <c r="AT461" i="13"/>
  <c r="AD461" i="13"/>
  <c r="AC461" i="13"/>
  <c r="M461" i="13"/>
  <c r="AS458" i="13"/>
  <c r="AR458" i="13"/>
  <c r="AQ458" i="13"/>
  <c r="AB458" i="13"/>
  <c r="AA458" i="13"/>
  <c r="Z458" i="13"/>
  <c r="L458" i="13"/>
  <c r="K458" i="13"/>
  <c r="M458" i="13" s="1"/>
  <c r="J458" i="13"/>
  <c r="AT457" i="13"/>
  <c r="AC457" i="13"/>
  <c r="M457" i="13"/>
  <c r="AT456" i="13"/>
  <c r="AC456" i="13"/>
  <c r="M456" i="13"/>
  <c r="AD456" i="13" s="1"/>
  <c r="AT455" i="13"/>
  <c r="AT458" i="13" s="1"/>
  <c r="AC455" i="13"/>
  <c r="AC458" i="13" s="1"/>
  <c r="M455" i="13"/>
  <c r="AD455" i="13" s="1"/>
  <c r="AS452" i="13"/>
  <c r="AR452" i="13"/>
  <c r="AQ452" i="13"/>
  <c r="AC452" i="13"/>
  <c r="AB452" i="13"/>
  <c r="AA452" i="13"/>
  <c r="Z452" i="13"/>
  <c r="L452" i="13"/>
  <c r="K452" i="13"/>
  <c r="J452" i="13"/>
  <c r="M452" i="13" s="1"/>
  <c r="AT451" i="13"/>
  <c r="AC451" i="13"/>
  <c r="M451" i="13"/>
  <c r="AD451" i="13" s="1"/>
  <c r="AT450" i="13"/>
  <c r="AC450" i="13"/>
  <c r="M450" i="13"/>
  <c r="AD450" i="13" s="1"/>
  <c r="AT449" i="13"/>
  <c r="AT452" i="13" s="1"/>
  <c r="AD449" i="13"/>
  <c r="AD452" i="13" s="1"/>
  <c r="AC449" i="13"/>
  <c r="M449" i="13"/>
  <c r="AS445" i="13"/>
  <c r="AQ445" i="13"/>
  <c r="AB445" i="13"/>
  <c r="V445" i="13"/>
  <c r="G445" i="13"/>
  <c r="F445" i="13"/>
  <c r="AS443" i="13"/>
  <c r="AQ443" i="13"/>
  <c r="AP443" i="13"/>
  <c r="AP445" i="13" s="1"/>
  <c r="AO443" i="13"/>
  <c r="AN443" i="13"/>
  <c r="AN445" i="13" s="1"/>
  <c r="AM443" i="13"/>
  <c r="AM445" i="13" s="1"/>
  <c r="AI443" i="13"/>
  <c r="AB443" i="13"/>
  <c r="Z443" i="13"/>
  <c r="Y443" i="13"/>
  <c r="W443" i="13"/>
  <c r="V443" i="13"/>
  <c r="R443" i="13"/>
  <c r="L443" i="13"/>
  <c r="J443" i="13"/>
  <c r="J445" i="13" s="1"/>
  <c r="I443" i="13"/>
  <c r="I445" i="13" s="1"/>
  <c r="G443" i="13"/>
  <c r="F443" i="13"/>
  <c r="C443" i="13"/>
  <c r="AT442" i="13"/>
  <c r="AR442" i="13"/>
  <c r="AO442" i="13"/>
  <c r="AA442" i="13"/>
  <c r="X442" i="13"/>
  <c r="AC442" i="13" s="1"/>
  <c r="K442" i="13"/>
  <c r="H442" i="13"/>
  <c r="M442" i="13" s="1"/>
  <c r="AD442" i="13" s="1"/>
  <c r="AR441" i="13"/>
  <c r="AO441" i="13"/>
  <c r="AA441" i="13"/>
  <c r="X441" i="13"/>
  <c r="AC441" i="13" s="1"/>
  <c r="K441" i="13"/>
  <c r="H441" i="13"/>
  <c r="M441" i="13" s="1"/>
  <c r="AD441" i="13" s="1"/>
  <c r="AR440" i="13"/>
  <c r="AO440" i="13"/>
  <c r="AT440" i="13" s="1"/>
  <c r="AA440" i="13"/>
  <c r="AA443" i="13" s="1"/>
  <c r="X440" i="13"/>
  <c r="K440" i="13"/>
  <c r="H440" i="13"/>
  <c r="M440" i="13" s="1"/>
  <c r="AT439" i="13"/>
  <c r="AR439" i="13"/>
  <c r="AO439" i="13"/>
  <c r="AA439" i="13"/>
  <c r="X439" i="13"/>
  <c r="AC439" i="13" s="1"/>
  <c r="M439" i="13"/>
  <c r="K439" i="13"/>
  <c r="H439" i="13"/>
  <c r="AR438" i="13"/>
  <c r="AO438" i="13"/>
  <c r="AT438" i="13" s="1"/>
  <c r="AA438" i="13"/>
  <c r="X438" i="13"/>
  <c r="K438" i="13"/>
  <c r="H438" i="13"/>
  <c r="AS434" i="13"/>
  <c r="AQ434" i="13"/>
  <c r="AP434" i="13"/>
  <c r="AN434" i="13"/>
  <c r="AM434" i="13"/>
  <c r="AI434" i="13"/>
  <c r="AB434" i="13"/>
  <c r="Z434" i="13"/>
  <c r="Y434" i="13"/>
  <c r="W434" i="13"/>
  <c r="W445" i="13" s="1"/>
  <c r="V434" i="13"/>
  <c r="R434" i="13"/>
  <c r="L434" i="13"/>
  <c r="J434" i="13"/>
  <c r="I434" i="13"/>
  <c r="G434" i="13"/>
  <c r="F434" i="13"/>
  <c r="C434" i="13"/>
  <c r="AT433" i="13"/>
  <c r="AR433" i="13"/>
  <c r="AO433" i="13"/>
  <c r="AA433" i="13"/>
  <c r="X433" i="13"/>
  <c r="AC433" i="13" s="1"/>
  <c r="M433" i="13"/>
  <c r="K433" i="13"/>
  <c r="H433" i="13"/>
  <c r="AR432" i="13"/>
  <c r="AO432" i="13"/>
  <c r="AT432" i="13" s="1"/>
  <c r="AC432" i="13"/>
  <c r="AA432" i="13"/>
  <c r="X432" i="13"/>
  <c r="M432" i="13"/>
  <c r="AD432" i="13" s="1"/>
  <c r="K432" i="13"/>
  <c r="H432" i="13"/>
  <c r="AT431" i="13"/>
  <c r="AR431" i="13"/>
  <c r="AO431" i="13"/>
  <c r="AD431" i="13"/>
  <c r="AC431" i="13"/>
  <c r="AA431" i="13"/>
  <c r="X431" i="13"/>
  <c r="K431" i="13"/>
  <c r="H431" i="13"/>
  <c r="M431" i="13" s="1"/>
  <c r="AR430" i="13"/>
  <c r="AT430" i="13" s="1"/>
  <c r="AO430" i="13"/>
  <c r="AA430" i="13"/>
  <c r="X430" i="13"/>
  <c r="AC430" i="13" s="1"/>
  <c r="M430" i="13"/>
  <c r="K430" i="13"/>
  <c r="H430" i="13"/>
  <c r="AR429" i="13"/>
  <c r="AO429" i="13"/>
  <c r="AA429" i="13"/>
  <c r="AC429" i="13" s="1"/>
  <c r="X429" i="13"/>
  <c r="K429" i="13"/>
  <c r="H429" i="13"/>
  <c r="AR428" i="13"/>
  <c r="AT428" i="13" s="1"/>
  <c r="AO428" i="13"/>
  <c r="AC428" i="13"/>
  <c r="AA428" i="13"/>
  <c r="AA434" i="13" s="1"/>
  <c r="X428" i="13"/>
  <c r="K428" i="13"/>
  <c r="H428" i="13"/>
  <c r="M428" i="13" s="1"/>
  <c r="AD428" i="13" s="1"/>
  <c r="AR427" i="13"/>
  <c r="AO427" i="13"/>
  <c r="AA427" i="13"/>
  <c r="X427" i="13"/>
  <c r="M427" i="13"/>
  <c r="K427" i="13"/>
  <c r="K434" i="13" s="1"/>
  <c r="H427" i="13"/>
  <c r="H434" i="13" s="1"/>
  <c r="AT399" i="13"/>
  <c r="AS392" i="13"/>
  <c r="AR392" i="13"/>
  <c r="AQ392" i="13"/>
  <c r="AB392" i="13"/>
  <c r="AA392" i="13"/>
  <c r="Z392" i="13"/>
  <c r="L392" i="13"/>
  <c r="K392" i="13"/>
  <c r="J392" i="13"/>
  <c r="AT391" i="13"/>
  <c r="AC391" i="13"/>
  <c r="M391" i="13"/>
  <c r="AD391" i="13" s="1"/>
  <c r="AT390" i="13"/>
  <c r="AC390" i="13"/>
  <c r="M390" i="13"/>
  <c r="AD390" i="13" s="1"/>
  <c r="AT389" i="13"/>
  <c r="AC389" i="13"/>
  <c r="M389" i="13"/>
  <c r="AD389" i="13" s="1"/>
  <c r="AT388" i="13"/>
  <c r="AC388" i="13"/>
  <c r="AD388" i="13" s="1"/>
  <c r="M388" i="13"/>
  <c r="AT387" i="13"/>
  <c r="AD387" i="13"/>
  <c r="AC387" i="13"/>
  <c r="M387" i="13"/>
  <c r="AT386" i="13"/>
  <c r="AC386" i="13"/>
  <c r="AD386" i="13" s="1"/>
  <c r="M386" i="13"/>
  <c r="AT385" i="13"/>
  <c r="AD385" i="13"/>
  <c r="AC385" i="13"/>
  <c r="M385" i="13"/>
  <c r="AT384" i="13"/>
  <c r="AC384" i="13"/>
  <c r="AC392" i="13" s="1"/>
  <c r="M384" i="13"/>
  <c r="AT383" i="13"/>
  <c r="AC383" i="13"/>
  <c r="M383" i="13"/>
  <c r="AD383" i="13" s="1"/>
  <c r="AT382" i="13"/>
  <c r="AC382" i="13"/>
  <c r="M382" i="13"/>
  <c r="AD382" i="13" s="1"/>
  <c r="AT381" i="13"/>
  <c r="AC381" i="13"/>
  <c r="M381" i="13"/>
  <c r="AD381" i="13" s="1"/>
  <c r="AS378" i="13"/>
  <c r="AR378" i="13"/>
  <c r="AQ378" i="13"/>
  <c r="AB378" i="13"/>
  <c r="AA378" i="13"/>
  <c r="Z378" i="13"/>
  <c r="L378" i="13"/>
  <c r="K378" i="13"/>
  <c r="J378" i="13"/>
  <c r="M378" i="13" s="1"/>
  <c r="AT377" i="13"/>
  <c r="AC377" i="13"/>
  <c r="AD377" i="13" s="1"/>
  <c r="M377" i="13"/>
  <c r="AT376" i="13"/>
  <c r="AD376" i="13"/>
  <c r="AC376" i="13"/>
  <c r="M376" i="13"/>
  <c r="AT375" i="13"/>
  <c r="AT378" i="13" s="1"/>
  <c r="AD375" i="13"/>
  <c r="AD378" i="13" s="1"/>
  <c r="AC375" i="13"/>
  <c r="AC378" i="13" s="1"/>
  <c r="M375" i="13"/>
  <c r="AS372" i="13"/>
  <c r="AR372" i="13"/>
  <c r="AQ372" i="13"/>
  <c r="AB372" i="13"/>
  <c r="AA372" i="13"/>
  <c r="Z372" i="13"/>
  <c r="L372" i="13"/>
  <c r="M372" i="13" s="1"/>
  <c r="K372" i="13"/>
  <c r="J372" i="13"/>
  <c r="AT371" i="13"/>
  <c r="AD371" i="13"/>
  <c r="AC371" i="13"/>
  <c r="M371" i="13"/>
  <c r="AT370" i="13"/>
  <c r="AD370" i="13"/>
  <c r="AC370" i="13"/>
  <c r="M370" i="13"/>
  <c r="AT369" i="13"/>
  <c r="AT372" i="13" s="1"/>
  <c r="AC369" i="13"/>
  <c r="M369" i="13"/>
  <c r="AD369" i="13" s="1"/>
  <c r="AD372" i="13" s="1"/>
  <c r="AP365" i="13"/>
  <c r="AN365" i="13"/>
  <c r="AM365" i="13"/>
  <c r="Z365" i="13"/>
  <c r="Y365" i="13"/>
  <c r="X365" i="13"/>
  <c r="L365" i="13"/>
  <c r="AS363" i="13"/>
  <c r="AQ363" i="13"/>
  <c r="AQ365" i="13" s="1"/>
  <c r="AP363" i="13"/>
  <c r="AN363" i="13"/>
  <c r="AM363" i="13"/>
  <c r="AI363" i="13"/>
  <c r="AB363" i="13"/>
  <c r="AB365" i="13" s="1"/>
  <c r="Z363" i="13"/>
  <c r="Y363" i="13"/>
  <c r="W363" i="13"/>
  <c r="W365" i="13" s="1"/>
  <c r="V363" i="13"/>
  <c r="R363" i="13"/>
  <c r="L363" i="13"/>
  <c r="J363" i="13"/>
  <c r="J365" i="13" s="1"/>
  <c r="I363" i="13"/>
  <c r="I365" i="13" s="1"/>
  <c r="G363" i="13"/>
  <c r="G365" i="13" s="1"/>
  <c r="F363" i="13"/>
  <c r="F365" i="13" s="1"/>
  <c r="C363" i="13"/>
  <c r="AR362" i="13"/>
  <c r="AR363" i="13" s="1"/>
  <c r="AO362" i="13"/>
  <c r="AT362" i="13" s="1"/>
  <c r="AA362" i="13"/>
  <c r="AC362" i="13" s="1"/>
  <c r="X362" i="13"/>
  <c r="K362" i="13"/>
  <c r="H362" i="13"/>
  <c r="M362" i="13" s="1"/>
  <c r="AD362" i="13" s="1"/>
  <c r="AR361" i="13"/>
  <c r="AT361" i="13" s="1"/>
  <c r="AO361" i="13"/>
  <c r="AC361" i="13"/>
  <c r="AD361" i="13" s="1"/>
  <c r="AA361" i="13"/>
  <c r="X361" i="13"/>
  <c r="M361" i="13"/>
  <c r="K361" i="13"/>
  <c r="H361" i="13"/>
  <c r="AR360" i="13"/>
  <c r="AT360" i="13" s="1"/>
  <c r="AO360" i="13"/>
  <c r="AA360" i="13"/>
  <c r="X360" i="13"/>
  <c r="AC360" i="13" s="1"/>
  <c r="K360" i="13"/>
  <c r="M360" i="13" s="1"/>
  <c r="AD360" i="13" s="1"/>
  <c r="H360" i="13"/>
  <c r="AR359" i="13"/>
  <c r="AO359" i="13"/>
  <c r="AT359" i="13" s="1"/>
  <c r="AC359" i="13"/>
  <c r="AD359" i="13" s="1"/>
  <c r="AA359" i="13"/>
  <c r="X359" i="13"/>
  <c r="K359" i="13"/>
  <c r="H359" i="13"/>
  <c r="M359" i="13" s="1"/>
  <c r="AT358" i="13"/>
  <c r="AR358" i="13"/>
  <c r="AO358" i="13"/>
  <c r="AA358" i="13"/>
  <c r="AA363" i="13" s="1"/>
  <c r="X358" i="13"/>
  <c r="X363" i="13" s="1"/>
  <c r="K358" i="13"/>
  <c r="M358" i="13" s="1"/>
  <c r="H358" i="13"/>
  <c r="AT354" i="13"/>
  <c r="AS354" i="13"/>
  <c r="AQ354" i="13"/>
  <c r="AP354" i="13"/>
  <c r="AN354" i="13"/>
  <c r="AM354" i="13"/>
  <c r="AI354" i="13"/>
  <c r="AB354" i="13"/>
  <c r="Z354" i="13"/>
  <c r="Y354" i="13"/>
  <c r="W354" i="13"/>
  <c r="V354" i="13"/>
  <c r="R354" i="13"/>
  <c r="L354" i="13"/>
  <c r="J354" i="13"/>
  <c r="I354" i="13"/>
  <c r="G354" i="13"/>
  <c r="F354" i="13"/>
  <c r="C354" i="13"/>
  <c r="AR353" i="13"/>
  <c r="AO353" i="13"/>
  <c r="AT353" i="13" s="1"/>
  <c r="AA353" i="13"/>
  <c r="AC353" i="13" s="1"/>
  <c r="X353" i="13"/>
  <c r="K353" i="13"/>
  <c r="H353" i="13"/>
  <c r="M353" i="13" s="1"/>
  <c r="AD353" i="13" s="1"/>
  <c r="AR352" i="13"/>
  <c r="AT352" i="13" s="1"/>
  <c r="AO352" i="13"/>
  <c r="AA352" i="13"/>
  <c r="X352" i="13"/>
  <c r="M352" i="13"/>
  <c r="K352" i="13"/>
  <c r="H352" i="13"/>
  <c r="AR351" i="13"/>
  <c r="AO351" i="13"/>
  <c r="AT351" i="13" s="1"/>
  <c r="AA351" i="13"/>
  <c r="X351" i="13"/>
  <c r="AC351" i="13" s="1"/>
  <c r="M351" i="13"/>
  <c r="K351" i="13"/>
  <c r="H351" i="13"/>
  <c r="AR350" i="13"/>
  <c r="AO350" i="13"/>
  <c r="AT350" i="13" s="1"/>
  <c r="AD350" i="13"/>
  <c r="AC350" i="13"/>
  <c r="AA350" i="13"/>
  <c r="X350" i="13"/>
  <c r="K350" i="13"/>
  <c r="H350" i="13"/>
  <c r="M350" i="13" s="1"/>
  <c r="AT349" i="13"/>
  <c r="AR349" i="13"/>
  <c r="AO349" i="13"/>
  <c r="AC349" i="13"/>
  <c r="AA349" i="13"/>
  <c r="X349" i="13"/>
  <c r="X354" i="13" s="1"/>
  <c r="K349" i="13"/>
  <c r="M349" i="13" s="1"/>
  <c r="AD349" i="13" s="1"/>
  <c r="H349" i="13"/>
  <c r="AT348" i="13"/>
  <c r="AR348" i="13"/>
  <c r="AR354" i="13" s="1"/>
  <c r="AO348" i="13"/>
  <c r="AC348" i="13"/>
  <c r="AA348" i="13"/>
  <c r="X348" i="13"/>
  <c r="K348" i="13"/>
  <c r="M348" i="13" s="1"/>
  <c r="AD348" i="13" s="1"/>
  <c r="H348" i="13"/>
  <c r="AT347" i="13"/>
  <c r="AR347" i="13"/>
  <c r="AO347" i="13"/>
  <c r="AA347" i="13"/>
  <c r="AA354" i="13" s="1"/>
  <c r="X347" i="13"/>
  <c r="K347" i="13"/>
  <c r="H347" i="13"/>
  <c r="M347" i="13" s="1"/>
  <c r="AT319" i="13"/>
  <c r="AS312" i="13"/>
  <c r="AR312" i="13"/>
  <c r="AQ312" i="13"/>
  <c r="AB312" i="13"/>
  <c r="AA312" i="13"/>
  <c r="Z312" i="13"/>
  <c r="M312" i="13"/>
  <c r="L312" i="13"/>
  <c r="K312" i="13"/>
  <c r="J312" i="13"/>
  <c r="AT311" i="13"/>
  <c r="AD311" i="13"/>
  <c r="AC311" i="13"/>
  <c r="M311" i="13"/>
  <c r="AT310" i="13"/>
  <c r="AC310" i="13"/>
  <c r="M310" i="13"/>
  <c r="AD310" i="13" s="1"/>
  <c r="AT309" i="13"/>
  <c r="AC309" i="13"/>
  <c r="M309" i="13"/>
  <c r="AT308" i="13"/>
  <c r="AC308" i="13"/>
  <c r="M308" i="13"/>
  <c r="AD308" i="13" s="1"/>
  <c r="AT307" i="13"/>
  <c r="AC307" i="13"/>
  <c r="M307" i="13"/>
  <c r="AD307" i="13" s="1"/>
  <c r="AT306" i="13"/>
  <c r="AC306" i="13"/>
  <c r="AD306" i="13" s="1"/>
  <c r="M306" i="13"/>
  <c r="AT305" i="13"/>
  <c r="AD305" i="13"/>
  <c r="AC305" i="13"/>
  <c r="M305" i="13"/>
  <c r="AT304" i="13"/>
  <c r="AD304" i="13"/>
  <c r="AC304" i="13"/>
  <c r="M304" i="13"/>
  <c r="AT303" i="13"/>
  <c r="AC303" i="13"/>
  <c r="AD303" i="13" s="1"/>
  <c r="M303" i="13"/>
  <c r="AT302" i="13"/>
  <c r="AC302" i="13"/>
  <c r="M302" i="13"/>
  <c r="AT301" i="13"/>
  <c r="AC301" i="13"/>
  <c r="M301" i="13"/>
  <c r="AS298" i="13"/>
  <c r="AR298" i="13"/>
  <c r="AQ298" i="13"/>
  <c r="AB298" i="13"/>
  <c r="AA298" i="13"/>
  <c r="Z298" i="13"/>
  <c r="L298" i="13"/>
  <c r="L315" i="13" s="1"/>
  <c r="K298" i="13"/>
  <c r="J298" i="13"/>
  <c r="AT297" i="13"/>
  <c r="AC297" i="13"/>
  <c r="M297" i="13"/>
  <c r="AD297" i="13" s="1"/>
  <c r="AT296" i="13"/>
  <c r="AD296" i="13"/>
  <c r="AC296" i="13"/>
  <c r="M296" i="13"/>
  <c r="AT295" i="13"/>
  <c r="AT298" i="13" s="1"/>
  <c r="AC295" i="13"/>
  <c r="M295" i="13"/>
  <c r="AS292" i="13"/>
  <c r="AR292" i="13"/>
  <c r="AQ292" i="13"/>
  <c r="AB292" i="13"/>
  <c r="AA292" i="13"/>
  <c r="Z292" i="13"/>
  <c r="M292" i="13"/>
  <c r="L292" i="13"/>
  <c r="K292" i="13"/>
  <c r="J292" i="13"/>
  <c r="AT291" i="13"/>
  <c r="AD291" i="13"/>
  <c r="AC291" i="13"/>
  <c r="M291" i="13"/>
  <c r="AT290" i="13"/>
  <c r="AD290" i="13"/>
  <c r="AC290" i="13"/>
  <c r="M290" i="13"/>
  <c r="AT289" i="13"/>
  <c r="AC289" i="13"/>
  <c r="M289" i="13"/>
  <c r="AP285" i="13"/>
  <c r="AB285" i="13"/>
  <c r="F285" i="13"/>
  <c r="AS283" i="13"/>
  <c r="AQ283" i="13"/>
  <c r="AQ285" i="13" s="1"/>
  <c r="AP283" i="13"/>
  <c r="AN283" i="13"/>
  <c r="AM283" i="13"/>
  <c r="AM285" i="13" s="1"/>
  <c r="AI283" i="13"/>
  <c r="AB283" i="13"/>
  <c r="Z283" i="13"/>
  <c r="Y283" i="13"/>
  <c r="Y285" i="13" s="1"/>
  <c r="W283" i="13"/>
  <c r="V283" i="13"/>
  <c r="R283" i="13"/>
  <c r="L283" i="13"/>
  <c r="L285" i="13" s="1"/>
  <c r="J283" i="13"/>
  <c r="I283" i="13"/>
  <c r="I285" i="13" s="1"/>
  <c r="G283" i="13"/>
  <c r="F283" i="13"/>
  <c r="C283" i="13"/>
  <c r="AT282" i="13"/>
  <c r="AR282" i="13"/>
  <c r="AO282" i="13"/>
  <c r="AA282" i="13"/>
  <c r="X282" i="13"/>
  <c r="AC282" i="13" s="1"/>
  <c r="K282" i="13"/>
  <c r="M282" i="13" s="1"/>
  <c r="AD282" i="13" s="1"/>
  <c r="H282" i="13"/>
  <c r="AR281" i="13"/>
  <c r="AO281" i="13"/>
  <c r="AT281" i="13" s="1"/>
  <c r="AC281" i="13"/>
  <c r="AA281" i="13"/>
  <c r="X281" i="13"/>
  <c r="K281" i="13"/>
  <c r="H281" i="13"/>
  <c r="AT280" i="13"/>
  <c r="AR280" i="13"/>
  <c r="AO280" i="13"/>
  <c r="AA280" i="13"/>
  <c r="AC280" i="13" s="1"/>
  <c r="X280" i="13"/>
  <c r="X283" i="13" s="1"/>
  <c r="M280" i="13"/>
  <c r="K280" i="13"/>
  <c r="H280" i="13"/>
  <c r="AR279" i="13"/>
  <c r="AR283" i="13" s="1"/>
  <c r="AO279" i="13"/>
  <c r="AT279" i="13" s="1"/>
  <c r="AT283" i="13" s="1"/>
  <c r="AC279" i="13"/>
  <c r="AA279" i="13"/>
  <c r="X279" i="13"/>
  <c r="K279" i="13"/>
  <c r="K283" i="13" s="1"/>
  <c r="H279" i="13"/>
  <c r="AT278" i="13"/>
  <c r="AR278" i="13"/>
  <c r="AO278" i="13"/>
  <c r="AA278" i="13"/>
  <c r="X278" i="13"/>
  <c r="K278" i="13"/>
  <c r="H278" i="13"/>
  <c r="AS274" i="13"/>
  <c r="AQ274" i="13"/>
  <c r="AP274" i="13"/>
  <c r="AN274" i="13"/>
  <c r="AN285" i="13" s="1"/>
  <c r="AM274" i="13"/>
  <c r="AI274" i="13"/>
  <c r="AB274" i="13"/>
  <c r="Z274" i="13"/>
  <c r="Y274" i="13"/>
  <c r="X274" i="13"/>
  <c r="W274" i="13"/>
  <c r="V274" i="13"/>
  <c r="R274" i="13"/>
  <c r="L274" i="13"/>
  <c r="J274" i="13"/>
  <c r="I274" i="13"/>
  <c r="G274" i="13"/>
  <c r="F274" i="13"/>
  <c r="C274" i="13"/>
  <c r="AR273" i="13"/>
  <c r="AO273" i="13"/>
  <c r="AT273" i="13" s="1"/>
  <c r="AA273" i="13"/>
  <c r="X273" i="13"/>
  <c r="AC273" i="13" s="1"/>
  <c r="M273" i="13"/>
  <c r="K273" i="13"/>
  <c r="H273" i="13"/>
  <c r="AR272" i="13"/>
  <c r="AO272" i="13"/>
  <c r="AT272" i="13" s="1"/>
  <c r="AC272" i="13"/>
  <c r="AA272" i="13"/>
  <c r="X272" i="13"/>
  <c r="K272" i="13"/>
  <c r="H272" i="13"/>
  <c r="M272" i="13" s="1"/>
  <c r="AD272" i="13" s="1"/>
  <c r="AT271" i="13"/>
  <c r="AR271" i="13"/>
  <c r="AO271" i="13"/>
  <c r="AC271" i="13"/>
  <c r="AA271" i="13"/>
  <c r="X271" i="13"/>
  <c r="M271" i="13"/>
  <c r="K271" i="13"/>
  <c r="H271" i="13"/>
  <c r="AT270" i="13"/>
  <c r="AR270" i="13"/>
  <c r="AO270" i="13"/>
  <c r="AC270" i="13"/>
  <c r="AA270" i="13"/>
  <c r="X270" i="13"/>
  <c r="M270" i="13"/>
  <c r="AD270" i="13" s="1"/>
  <c r="K270" i="13"/>
  <c r="H270" i="13"/>
  <c r="AT269" i="13"/>
  <c r="AR269" i="13"/>
  <c r="AO269" i="13"/>
  <c r="AD269" i="13"/>
  <c r="AC269" i="13"/>
  <c r="AA269" i="13"/>
  <c r="X269" i="13"/>
  <c r="K269" i="13"/>
  <c r="H269" i="13"/>
  <c r="M269" i="13" s="1"/>
  <c r="AR268" i="13"/>
  <c r="AT268" i="13" s="1"/>
  <c r="AO268" i="13"/>
  <c r="AA268" i="13"/>
  <c r="X268" i="13"/>
  <c r="M268" i="13"/>
  <c r="K268" i="13"/>
  <c r="H268" i="13"/>
  <c r="AR267" i="13"/>
  <c r="AO267" i="13"/>
  <c r="AC267" i="13"/>
  <c r="AA267" i="13"/>
  <c r="AA274" i="13" s="1"/>
  <c r="X267" i="13"/>
  <c r="K267" i="13"/>
  <c r="K274" i="13" s="1"/>
  <c r="H267" i="13"/>
  <c r="AT239" i="13"/>
  <c r="AS232" i="13"/>
  <c r="AS241" i="13" s="1"/>
  <c r="AI246" i="13" s="1"/>
  <c r="AR232" i="13"/>
  <c r="AQ232" i="13"/>
  <c r="AB232" i="13"/>
  <c r="AB235" i="13" s="1"/>
  <c r="AA232" i="13"/>
  <c r="Z232" i="13"/>
  <c r="L232" i="13"/>
  <c r="M232" i="13" s="1"/>
  <c r="K232" i="13"/>
  <c r="J232" i="13"/>
  <c r="AT231" i="13"/>
  <c r="AD231" i="13"/>
  <c r="AC231" i="13"/>
  <c r="M231" i="13"/>
  <c r="AT230" i="13"/>
  <c r="AD230" i="13"/>
  <c r="AC230" i="13"/>
  <c r="M230" i="13"/>
  <c r="AT229" i="13"/>
  <c r="AD229" i="13"/>
  <c r="AC229" i="13"/>
  <c r="M229" i="13"/>
  <c r="AT228" i="13"/>
  <c r="AC228" i="13"/>
  <c r="M228" i="13"/>
  <c r="AD228" i="13" s="1"/>
  <c r="AT227" i="13"/>
  <c r="AC227" i="13"/>
  <c r="M227" i="13"/>
  <c r="AD227" i="13" s="1"/>
  <c r="AT226" i="13"/>
  <c r="AC226" i="13"/>
  <c r="M226" i="13"/>
  <c r="AD226" i="13" s="1"/>
  <c r="AT225" i="13"/>
  <c r="AC225" i="13"/>
  <c r="M225" i="13"/>
  <c r="AD225" i="13" s="1"/>
  <c r="AT224" i="13"/>
  <c r="AC224" i="13"/>
  <c r="AD224" i="13" s="1"/>
  <c r="M224" i="13"/>
  <c r="AT223" i="13"/>
  <c r="AD223" i="13"/>
  <c r="AC223" i="13"/>
  <c r="M223" i="13"/>
  <c r="AT222" i="13"/>
  <c r="AT232" i="13" s="1"/>
  <c r="AD222" i="13"/>
  <c r="AC222" i="13"/>
  <c r="M222" i="13"/>
  <c r="AT221" i="13"/>
  <c r="AC221" i="13"/>
  <c r="AC232" i="13" s="1"/>
  <c r="M221" i="13"/>
  <c r="AS218" i="13"/>
  <c r="AR218" i="13"/>
  <c r="AQ218" i="13"/>
  <c r="AB218" i="13"/>
  <c r="AA218" i="13"/>
  <c r="Z218" i="13"/>
  <c r="M218" i="13"/>
  <c r="L218" i="13"/>
  <c r="K218" i="13"/>
  <c r="J218" i="13"/>
  <c r="AT217" i="13"/>
  <c r="AC217" i="13"/>
  <c r="M217" i="13"/>
  <c r="AT216" i="13"/>
  <c r="AC216" i="13"/>
  <c r="M216" i="13"/>
  <c r="AD216" i="13" s="1"/>
  <c r="AT215" i="13"/>
  <c r="AT218" i="13" s="1"/>
  <c r="AC215" i="13"/>
  <c r="M215" i="13"/>
  <c r="AD215" i="13" s="1"/>
  <c r="AS212" i="13"/>
  <c r="AR212" i="13"/>
  <c r="AQ212" i="13"/>
  <c r="AC212" i="13"/>
  <c r="AB212" i="13"/>
  <c r="AA212" i="13"/>
  <c r="Z212" i="13"/>
  <c r="L212" i="13"/>
  <c r="K212" i="13"/>
  <c r="J212" i="13"/>
  <c r="M212" i="13" s="1"/>
  <c r="AT211" i="13"/>
  <c r="AC211" i="13"/>
  <c r="M211" i="13"/>
  <c r="AD211" i="13" s="1"/>
  <c r="AT210" i="13"/>
  <c r="AT212" i="13" s="1"/>
  <c r="AD210" i="13"/>
  <c r="AC210" i="13"/>
  <c r="M210" i="13"/>
  <c r="AT209" i="13"/>
  <c r="AD209" i="13"/>
  <c r="AD212" i="13" s="1"/>
  <c r="AC209" i="13"/>
  <c r="M209" i="13"/>
  <c r="AS205" i="13"/>
  <c r="AQ205" i="13"/>
  <c r="AB205" i="13"/>
  <c r="W205" i="13"/>
  <c r="V205" i="13"/>
  <c r="G205" i="13"/>
  <c r="AS203" i="13"/>
  <c r="AQ203" i="13"/>
  <c r="AP203" i="13"/>
  <c r="AN203" i="13"/>
  <c r="AN205" i="13" s="1"/>
  <c r="AM203" i="13"/>
  <c r="AM205" i="13" s="1"/>
  <c r="AI203" i="13"/>
  <c r="AB203" i="13"/>
  <c r="Z203" i="13"/>
  <c r="Y203" i="13"/>
  <c r="W203" i="13"/>
  <c r="V203" i="13"/>
  <c r="R203" i="13"/>
  <c r="L203" i="13"/>
  <c r="J203" i="13"/>
  <c r="I203" i="13"/>
  <c r="I205" i="13" s="1"/>
  <c r="G203" i="13"/>
  <c r="F203" i="13"/>
  <c r="C203" i="13"/>
  <c r="AT202" i="13"/>
  <c r="AR202" i="13"/>
  <c r="AO202" i="13"/>
  <c r="AA202" i="13"/>
  <c r="X202" i="13"/>
  <c r="AC202" i="13" s="1"/>
  <c r="M202" i="13"/>
  <c r="K202" i="13"/>
  <c r="H202" i="13"/>
  <c r="AT201" i="13"/>
  <c r="AR201" i="13"/>
  <c r="AO201" i="13"/>
  <c r="AD201" i="13"/>
  <c r="AC201" i="13"/>
  <c r="AA201" i="13"/>
  <c r="X201" i="13"/>
  <c r="K201" i="13"/>
  <c r="H201" i="13"/>
  <c r="M201" i="13" s="1"/>
  <c r="AT200" i="13"/>
  <c r="AR200" i="13"/>
  <c r="AO200" i="13"/>
  <c r="AA200" i="13"/>
  <c r="X200" i="13"/>
  <c r="K200" i="13"/>
  <c r="H200" i="13"/>
  <c r="M200" i="13" s="1"/>
  <c r="AT199" i="13"/>
  <c r="AR199" i="13"/>
  <c r="AO199" i="13"/>
  <c r="AA199" i="13"/>
  <c r="AA203" i="13" s="1"/>
  <c r="AA205" i="13" s="1"/>
  <c r="AA235" i="13" s="1"/>
  <c r="X199" i="13"/>
  <c r="K199" i="13"/>
  <c r="K203" i="13" s="1"/>
  <c r="H199" i="13"/>
  <c r="AR198" i="13"/>
  <c r="AR203" i="13" s="1"/>
  <c r="AR205" i="13" s="1"/>
  <c r="AO198" i="13"/>
  <c r="AT198" i="13" s="1"/>
  <c r="AC198" i="13"/>
  <c r="AA198" i="13"/>
  <c r="X198" i="13"/>
  <c r="M198" i="13"/>
  <c r="K198" i="13"/>
  <c r="H198" i="13"/>
  <c r="AS194" i="13"/>
  <c r="AQ194" i="13"/>
  <c r="AP194" i="13"/>
  <c r="AO194" i="13"/>
  <c r="AN194" i="13"/>
  <c r="AM194" i="13"/>
  <c r="AI194" i="13"/>
  <c r="AB194" i="13"/>
  <c r="Z194" i="13"/>
  <c r="Y194" i="13"/>
  <c r="W194" i="13"/>
  <c r="V194" i="13"/>
  <c r="R194" i="13"/>
  <c r="L194" i="13"/>
  <c r="J194" i="13"/>
  <c r="I194" i="13"/>
  <c r="G194" i="13"/>
  <c r="F194" i="13"/>
  <c r="C194" i="13"/>
  <c r="AT193" i="13"/>
  <c r="AR193" i="13"/>
  <c r="AO193" i="13"/>
  <c r="AA193" i="13"/>
  <c r="X193" i="13"/>
  <c r="AC193" i="13" s="1"/>
  <c r="M193" i="13"/>
  <c r="K193" i="13"/>
  <c r="H193" i="13"/>
  <c r="AT192" i="13"/>
  <c r="AR192" i="13"/>
  <c r="AO192" i="13"/>
  <c r="AD192" i="13"/>
  <c r="AA192" i="13"/>
  <c r="X192" i="13"/>
  <c r="AC192" i="13" s="1"/>
  <c r="M192" i="13"/>
  <c r="K192" i="13"/>
  <c r="H192" i="13"/>
  <c r="AR191" i="13"/>
  <c r="AO191" i="13"/>
  <c r="AT191" i="13" s="1"/>
  <c r="AC191" i="13"/>
  <c r="AA191" i="13"/>
  <c r="X191" i="13"/>
  <c r="K191" i="13"/>
  <c r="H191" i="13"/>
  <c r="M191" i="13" s="1"/>
  <c r="AD191" i="13" s="1"/>
  <c r="AT190" i="13"/>
  <c r="AR190" i="13"/>
  <c r="AO190" i="13"/>
  <c r="AA190" i="13"/>
  <c r="X190" i="13"/>
  <c r="AC190" i="13" s="1"/>
  <c r="M190" i="13"/>
  <c r="AD190" i="13" s="1"/>
  <c r="K190" i="13"/>
  <c r="H190" i="13"/>
  <c r="AR189" i="13"/>
  <c r="AO189" i="13"/>
  <c r="AT189" i="13" s="1"/>
  <c r="AC189" i="13"/>
  <c r="AA189" i="13"/>
  <c r="X189" i="13"/>
  <c r="K189" i="13"/>
  <c r="K194" i="13" s="1"/>
  <c r="H189" i="13"/>
  <c r="M189" i="13" s="1"/>
  <c r="AD189" i="13" s="1"/>
  <c r="AT188" i="13"/>
  <c r="AR188" i="13"/>
  <c r="AO188" i="13"/>
  <c r="AA188" i="13"/>
  <c r="AA194" i="13" s="1"/>
  <c r="X188" i="13"/>
  <c r="AC188" i="13" s="1"/>
  <c r="K188" i="13"/>
  <c r="H188" i="13"/>
  <c r="M188" i="13" s="1"/>
  <c r="AR187" i="13"/>
  <c r="AR194" i="13" s="1"/>
  <c r="AO187" i="13"/>
  <c r="AA187" i="13"/>
  <c r="X187" i="13"/>
  <c r="AC187" i="13" s="1"/>
  <c r="M187" i="13"/>
  <c r="K187" i="13"/>
  <c r="H187" i="13"/>
  <c r="AT159" i="13"/>
  <c r="AS152" i="13"/>
  <c r="AR152" i="13"/>
  <c r="AQ152" i="13"/>
  <c r="AB152" i="13"/>
  <c r="AA152" i="13"/>
  <c r="Z152" i="13"/>
  <c r="L152" i="13"/>
  <c r="M152" i="13" s="1"/>
  <c r="K152" i="13"/>
  <c r="J152" i="13"/>
  <c r="AT151" i="13"/>
  <c r="AC151" i="13"/>
  <c r="AD151" i="13" s="1"/>
  <c r="M151" i="13"/>
  <c r="AT150" i="13"/>
  <c r="AC150" i="13"/>
  <c r="M150" i="13"/>
  <c r="AT149" i="13"/>
  <c r="AD149" i="13"/>
  <c r="AC149" i="13"/>
  <c r="M149" i="13"/>
  <c r="AT148" i="13"/>
  <c r="AC148" i="13"/>
  <c r="M148" i="13"/>
  <c r="AD148" i="13" s="1"/>
  <c r="AT147" i="13"/>
  <c r="AC147" i="13"/>
  <c r="AD147" i="13" s="1"/>
  <c r="M147" i="13"/>
  <c r="AT146" i="13"/>
  <c r="AC146" i="13"/>
  <c r="M146" i="13"/>
  <c r="AD146" i="13" s="1"/>
  <c r="AT145" i="13"/>
  <c r="AC145" i="13"/>
  <c r="M145" i="13"/>
  <c r="AD145" i="13" s="1"/>
  <c r="AT144" i="13"/>
  <c r="AD144" i="13"/>
  <c r="AC144" i="13"/>
  <c r="M144" i="13"/>
  <c r="AT143" i="13"/>
  <c r="AT152" i="13" s="1"/>
  <c r="AC143" i="13"/>
  <c r="AD143" i="13" s="1"/>
  <c r="M143" i="13"/>
  <c r="AT142" i="13"/>
  <c r="AC142" i="13"/>
  <c r="M142" i="13"/>
  <c r="AT141" i="13"/>
  <c r="AC141" i="13"/>
  <c r="M141" i="13"/>
  <c r="AD141" i="13" s="1"/>
  <c r="AS138" i="13"/>
  <c r="AR138" i="13"/>
  <c r="AQ138" i="13"/>
  <c r="AB138" i="13"/>
  <c r="AA138" i="13"/>
  <c r="Z138" i="13"/>
  <c r="M138" i="13"/>
  <c r="L138" i="13"/>
  <c r="K138" i="13"/>
  <c r="J138" i="13"/>
  <c r="AT137" i="13"/>
  <c r="AD137" i="13"/>
  <c r="AD138" i="13" s="1"/>
  <c r="AC137" i="13"/>
  <c r="M137" i="13"/>
  <c r="AT136" i="13"/>
  <c r="AC136" i="13"/>
  <c r="AD136" i="13" s="1"/>
  <c r="M136" i="13"/>
  <c r="AT135" i="13"/>
  <c r="AC135" i="13"/>
  <c r="M135" i="13"/>
  <c r="AD135" i="13" s="1"/>
  <c r="AS132" i="13"/>
  <c r="AS155" i="13" s="1"/>
  <c r="AR132" i="13"/>
  <c r="AQ132" i="13"/>
  <c r="AB132" i="13"/>
  <c r="AA132" i="13"/>
  <c r="Z132" i="13"/>
  <c r="L132" i="13"/>
  <c r="K132" i="13"/>
  <c r="J132" i="13"/>
  <c r="M132" i="13" s="1"/>
  <c r="AT131" i="13"/>
  <c r="AC131" i="13"/>
  <c r="M131" i="13"/>
  <c r="AD131" i="13" s="1"/>
  <c r="AT130" i="13"/>
  <c r="AD130" i="13"/>
  <c r="AC130" i="13"/>
  <c r="AC132" i="13" s="1"/>
  <c r="M130" i="13"/>
  <c r="AT129" i="13"/>
  <c r="AT132" i="13" s="1"/>
  <c r="AD129" i="13"/>
  <c r="AC129" i="13"/>
  <c r="M129" i="13"/>
  <c r="AQ125" i="13"/>
  <c r="AP125" i="13"/>
  <c r="Z125" i="13"/>
  <c r="W125" i="13"/>
  <c r="V125" i="13"/>
  <c r="L125" i="13"/>
  <c r="G125" i="13"/>
  <c r="AS123" i="13"/>
  <c r="AS125" i="13" s="1"/>
  <c r="AQ123" i="13"/>
  <c r="AP123" i="13"/>
  <c r="AN123" i="13"/>
  <c r="AN125" i="13" s="1"/>
  <c r="AM123" i="13"/>
  <c r="AM125" i="13" s="1"/>
  <c r="AI123" i="13"/>
  <c r="AB123" i="13"/>
  <c r="AB125" i="13" s="1"/>
  <c r="AA123" i="13"/>
  <c r="AA125" i="13" s="1"/>
  <c r="Z123" i="13"/>
  <c r="Y123" i="13"/>
  <c r="W123" i="13"/>
  <c r="V123" i="13"/>
  <c r="R123" i="13"/>
  <c r="L123" i="13"/>
  <c r="J123" i="13"/>
  <c r="I123" i="13"/>
  <c r="G123" i="13"/>
  <c r="F123" i="13"/>
  <c r="C123" i="13"/>
  <c r="AR122" i="13"/>
  <c r="AT122" i="13" s="1"/>
  <c r="AO122" i="13"/>
  <c r="AC122" i="13"/>
  <c r="AA122" i="13"/>
  <c r="X122" i="13"/>
  <c r="K122" i="13"/>
  <c r="M122" i="13" s="1"/>
  <c r="AD122" i="13" s="1"/>
  <c r="H122" i="13"/>
  <c r="AR121" i="13"/>
  <c r="AT121" i="13" s="1"/>
  <c r="AO121" i="13"/>
  <c r="AC121" i="13"/>
  <c r="AA121" i="13"/>
  <c r="X121" i="13"/>
  <c r="M121" i="13"/>
  <c r="AD121" i="13" s="1"/>
  <c r="K121" i="13"/>
  <c r="H121" i="13"/>
  <c r="AT120" i="13"/>
  <c r="AR120" i="13"/>
  <c r="AO120" i="13"/>
  <c r="AA120" i="13"/>
  <c r="X120" i="13"/>
  <c r="AC120" i="13" s="1"/>
  <c r="K120" i="13"/>
  <c r="H120" i="13"/>
  <c r="M120" i="13" s="1"/>
  <c r="AD120" i="13" s="1"/>
  <c r="AR119" i="13"/>
  <c r="AO119" i="13"/>
  <c r="AT119" i="13" s="1"/>
  <c r="AA119" i="13"/>
  <c r="X119" i="13"/>
  <c r="K119" i="13"/>
  <c r="H119" i="13"/>
  <c r="M119" i="13" s="1"/>
  <c r="AR118" i="13"/>
  <c r="AO118" i="13"/>
  <c r="AT118" i="13" s="1"/>
  <c r="AC118" i="13"/>
  <c r="AA118" i="13"/>
  <c r="X118" i="13"/>
  <c r="K118" i="13"/>
  <c r="H118" i="13"/>
  <c r="AS114" i="13"/>
  <c r="AQ114" i="13"/>
  <c r="AP114" i="13"/>
  <c r="AN114" i="13"/>
  <c r="AM114" i="13"/>
  <c r="AI114" i="13"/>
  <c r="AB114" i="13"/>
  <c r="Z114" i="13"/>
  <c r="Y114" i="13"/>
  <c r="X114" i="13"/>
  <c r="W114" i="13"/>
  <c r="V114" i="13"/>
  <c r="R114" i="13"/>
  <c r="L114" i="13"/>
  <c r="J114" i="13"/>
  <c r="I114" i="13"/>
  <c r="G114" i="13"/>
  <c r="F114" i="13"/>
  <c r="C114" i="13"/>
  <c r="AR113" i="13"/>
  <c r="AO113" i="13"/>
  <c r="AT113" i="13" s="1"/>
  <c r="AA113" i="13"/>
  <c r="AC113" i="13" s="1"/>
  <c r="X113" i="13"/>
  <c r="M113" i="13"/>
  <c r="K113" i="13"/>
  <c r="H113" i="13"/>
  <c r="AR112" i="13"/>
  <c r="AT112" i="13" s="1"/>
  <c r="AO112" i="13"/>
  <c r="AC112" i="13"/>
  <c r="AA112" i="13"/>
  <c r="X112" i="13"/>
  <c r="M112" i="13"/>
  <c r="AD112" i="13" s="1"/>
  <c r="K112" i="13"/>
  <c r="H112" i="13"/>
  <c r="AT111" i="13"/>
  <c r="AR111" i="13"/>
  <c r="AO111" i="13"/>
  <c r="AA111" i="13"/>
  <c r="X111" i="13"/>
  <c r="K111" i="13"/>
  <c r="H111" i="13"/>
  <c r="M111" i="13" s="1"/>
  <c r="AR110" i="13"/>
  <c r="AO110" i="13"/>
  <c r="AT110" i="13" s="1"/>
  <c r="AA110" i="13"/>
  <c r="X110" i="13"/>
  <c r="AC110" i="13" s="1"/>
  <c r="M110" i="13"/>
  <c r="K110" i="13"/>
  <c r="H110" i="13"/>
  <c r="AR109" i="13"/>
  <c r="AO109" i="13"/>
  <c r="AT109" i="13" s="1"/>
  <c r="AA109" i="13"/>
  <c r="AA114" i="13" s="1"/>
  <c r="X109" i="13"/>
  <c r="M109" i="13"/>
  <c r="K109" i="13"/>
  <c r="H109" i="13"/>
  <c r="AT108" i="13"/>
  <c r="AR108" i="13"/>
  <c r="AO108" i="13"/>
  <c r="AA108" i="13"/>
  <c r="X108" i="13"/>
  <c r="AC108" i="13" s="1"/>
  <c r="M108" i="13"/>
  <c r="AD108" i="13" s="1"/>
  <c r="K108" i="13"/>
  <c r="H108" i="13"/>
  <c r="AR107" i="13"/>
  <c r="AO107" i="13"/>
  <c r="AT107" i="13" s="1"/>
  <c r="AA107" i="13"/>
  <c r="X107" i="13"/>
  <c r="AC107" i="13" s="1"/>
  <c r="K107" i="13"/>
  <c r="K114" i="13" s="1"/>
  <c r="H107" i="13"/>
  <c r="AT79" i="13"/>
  <c r="AT72" i="13"/>
  <c r="AS72" i="13"/>
  <c r="AR72" i="13"/>
  <c r="AQ72" i="13"/>
  <c r="AB72" i="13"/>
  <c r="AA72" i="13"/>
  <c r="Z72" i="13"/>
  <c r="M72" i="13"/>
  <c r="L72" i="13"/>
  <c r="K72" i="13"/>
  <c r="J72" i="13"/>
  <c r="AT71" i="13"/>
  <c r="AC71" i="13"/>
  <c r="M71" i="13"/>
  <c r="AD71" i="13" s="1"/>
  <c r="AT70" i="13"/>
  <c r="AC70" i="13"/>
  <c r="M70" i="13"/>
  <c r="AD70" i="13" s="1"/>
  <c r="AT69" i="13"/>
  <c r="AC69" i="13"/>
  <c r="AD69" i="13" s="1"/>
  <c r="M69" i="13"/>
  <c r="AT68" i="13"/>
  <c r="AC68" i="13"/>
  <c r="AD68" i="13" s="1"/>
  <c r="M68" i="13"/>
  <c r="AT67" i="13"/>
  <c r="AC67" i="13"/>
  <c r="M67" i="13"/>
  <c r="AD67" i="13" s="1"/>
  <c r="AT66" i="13"/>
  <c r="AC66" i="13"/>
  <c r="M66" i="13"/>
  <c r="AD66" i="13" s="1"/>
  <c r="AT65" i="13"/>
  <c r="AD65" i="13"/>
  <c r="AC65" i="13"/>
  <c r="M65" i="13"/>
  <c r="AT64" i="13"/>
  <c r="AD64" i="13"/>
  <c r="AC64" i="13"/>
  <c r="M64" i="13"/>
  <c r="AT63" i="13"/>
  <c r="AD63" i="13"/>
  <c r="AC63" i="13"/>
  <c r="M63" i="13"/>
  <c r="AT62" i="13"/>
  <c r="AC62" i="13"/>
  <c r="M62" i="13"/>
  <c r="AD62" i="13" s="1"/>
  <c r="AT61" i="13"/>
  <c r="AC61" i="13"/>
  <c r="AD61" i="13" s="1"/>
  <c r="AD72" i="13" s="1"/>
  <c r="M61" i="13"/>
  <c r="AS58" i="13"/>
  <c r="AR58" i="13"/>
  <c r="AQ58" i="13"/>
  <c r="AB58" i="13"/>
  <c r="AA58" i="13"/>
  <c r="Z58" i="13"/>
  <c r="L58" i="13"/>
  <c r="K58" i="13"/>
  <c r="J58" i="13"/>
  <c r="AT57" i="13"/>
  <c r="AC57" i="13"/>
  <c r="M57" i="13"/>
  <c r="AD57" i="13" s="1"/>
  <c r="AT56" i="13"/>
  <c r="AT58" i="13" s="1"/>
  <c r="AC56" i="13"/>
  <c r="AD56" i="13" s="1"/>
  <c r="M56" i="13"/>
  <c r="AT55" i="13"/>
  <c r="AC55" i="13"/>
  <c r="AC58" i="13" s="1"/>
  <c r="M55" i="13"/>
  <c r="AD55" i="13" s="1"/>
  <c r="AS52" i="13"/>
  <c r="AR52" i="13"/>
  <c r="AQ52" i="13"/>
  <c r="AB52" i="13"/>
  <c r="AB75" i="13" s="1"/>
  <c r="AA52" i="13"/>
  <c r="Z52" i="13"/>
  <c r="L52" i="13"/>
  <c r="K52" i="13"/>
  <c r="J52" i="13"/>
  <c r="M52" i="13" s="1"/>
  <c r="AT51" i="13"/>
  <c r="AC51" i="13"/>
  <c r="M51" i="13"/>
  <c r="AT50" i="13"/>
  <c r="AC50" i="13"/>
  <c r="AD50" i="13" s="1"/>
  <c r="M50" i="13"/>
  <c r="AT49" i="13"/>
  <c r="AT52" i="13" s="1"/>
  <c r="AC49" i="13"/>
  <c r="M49" i="13"/>
  <c r="AD49" i="13" s="1"/>
  <c r="AQ45" i="13"/>
  <c r="AN45" i="13"/>
  <c r="AM45" i="13"/>
  <c r="AB45" i="13"/>
  <c r="AS43" i="13"/>
  <c r="AS45" i="13" s="1"/>
  <c r="AS81" i="13" s="1"/>
  <c r="AQ43" i="13"/>
  <c r="AP43" i="13"/>
  <c r="AN43" i="13"/>
  <c r="AM43" i="13"/>
  <c r="AJ43" i="13"/>
  <c r="AB43" i="13"/>
  <c r="Z43" i="13"/>
  <c r="Z45" i="13" s="1"/>
  <c r="Y43" i="13"/>
  <c r="W43" i="13"/>
  <c r="V43" i="13"/>
  <c r="S43" i="13"/>
  <c r="L43" i="13"/>
  <c r="L45" i="13" s="1"/>
  <c r="J43" i="13"/>
  <c r="J45" i="13" s="1"/>
  <c r="I43" i="13"/>
  <c r="I45" i="13" s="1"/>
  <c r="G43" i="13"/>
  <c r="F43" i="13"/>
  <c r="C43" i="13"/>
  <c r="AR42" i="13"/>
  <c r="AO42" i="13"/>
  <c r="AT42" i="13" s="1"/>
  <c r="AC42" i="13"/>
  <c r="AA42" i="13"/>
  <c r="X42" i="13"/>
  <c r="M42" i="13"/>
  <c r="AD42" i="13" s="1"/>
  <c r="K42" i="13"/>
  <c r="H42" i="13"/>
  <c r="AT41" i="13"/>
  <c r="AR41" i="13"/>
  <c r="AO41" i="13"/>
  <c r="AA41" i="13"/>
  <c r="AC41" i="13" s="1"/>
  <c r="X41" i="13"/>
  <c r="M41" i="13"/>
  <c r="K41" i="13"/>
  <c r="H41" i="13"/>
  <c r="AR40" i="13"/>
  <c r="AO40" i="13"/>
  <c r="AT40" i="13" s="1"/>
  <c r="AC40" i="13"/>
  <c r="AD40" i="13" s="1"/>
  <c r="AA40" i="13"/>
  <c r="X40" i="13"/>
  <c r="M40" i="13"/>
  <c r="K40" i="13"/>
  <c r="H40" i="13"/>
  <c r="AR39" i="13"/>
  <c r="AT39" i="13" s="1"/>
  <c r="AO39" i="13"/>
  <c r="AC39" i="13"/>
  <c r="AA39" i="13"/>
  <c r="X39" i="13"/>
  <c r="K39" i="13"/>
  <c r="H39" i="13"/>
  <c r="M39" i="13" s="1"/>
  <c r="AD39" i="13" s="1"/>
  <c r="AT38" i="13"/>
  <c r="AR38" i="13"/>
  <c r="AO38" i="13"/>
  <c r="AO43" i="13" s="1"/>
  <c r="AA38" i="13"/>
  <c r="X38" i="13"/>
  <c r="K38" i="13"/>
  <c r="K43" i="13" s="1"/>
  <c r="H38" i="13"/>
  <c r="H43" i="13" s="1"/>
  <c r="AD35" i="13"/>
  <c r="AS34" i="13"/>
  <c r="AQ34" i="13"/>
  <c r="AP34" i="13"/>
  <c r="AN34" i="13"/>
  <c r="AM34" i="13"/>
  <c r="AJ34" i="13"/>
  <c r="AB34" i="13"/>
  <c r="Z34" i="13"/>
  <c r="Y34" i="13"/>
  <c r="W34" i="13"/>
  <c r="W45" i="13" s="1"/>
  <c r="V34" i="13"/>
  <c r="V45" i="13" s="1"/>
  <c r="S34" i="13"/>
  <c r="L34" i="13"/>
  <c r="J34" i="13"/>
  <c r="I34" i="13"/>
  <c r="G34" i="13"/>
  <c r="G45" i="13" s="1"/>
  <c r="F34" i="13"/>
  <c r="F45" i="13" s="1"/>
  <c r="C34" i="13"/>
  <c r="AT33" i="13"/>
  <c r="AR33" i="13"/>
  <c r="AO33" i="13"/>
  <c r="AA33" i="13"/>
  <c r="AC33" i="13" s="1"/>
  <c r="X33" i="13"/>
  <c r="M33" i="13"/>
  <c r="AD33" i="13" s="1"/>
  <c r="K33" i="13"/>
  <c r="H33" i="13"/>
  <c r="AR32" i="13"/>
  <c r="AO32" i="13"/>
  <c r="AT32" i="13" s="1"/>
  <c r="AC32" i="13"/>
  <c r="AA32" i="13"/>
  <c r="X32" i="13"/>
  <c r="K32" i="13"/>
  <c r="H32" i="13"/>
  <c r="M32" i="13" s="1"/>
  <c r="AD32" i="13" s="1"/>
  <c r="AR31" i="13"/>
  <c r="AO31" i="13"/>
  <c r="AT31" i="13" s="1"/>
  <c r="AA31" i="13"/>
  <c r="X31" i="13"/>
  <c r="AC31" i="13" s="1"/>
  <c r="M31" i="13"/>
  <c r="AD31" i="13" s="1"/>
  <c r="K31" i="13"/>
  <c r="H31" i="13"/>
  <c r="AR30" i="13"/>
  <c r="AO30" i="13"/>
  <c r="AT30" i="13" s="1"/>
  <c r="AC30" i="13"/>
  <c r="AD30" i="13" s="1"/>
  <c r="AA30" i="13"/>
  <c r="X30" i="13"/>
  <c r="M30" i="13"/>
  <c r="K30" i="13"/>
  <c r="H30" i="13"/>
  <c r="AR29" i="13"/>
  <c r="AT29" i="13" s="1"/>
  <c r="AO29" i="13"/>
  <c r="AC29" i="13"/>
  <c r="AA29" i="13"/>
  <c r="X29" i="13"/>
  <c r="K29" i="13"/>
  <c r="H29" i="13"/>
  <c r="M29" i="13" s="1"/>
  <c r="AD29" i="13" s="1"/>
  <c r="AT28" i="13"/>
  <c r="AR28" i="13"/>
  <c r="AO28" i="13"/>
  <c r="AA28" i="13"/>
  <c r="X28" i="13"/>
  <c r="AC28" i="13" s="1"/>
  <c r="K28" i="13"/>
  <c r="K34" i="13" s="1"/>
  <c r="H28" i="13"/>
  <c r="M28" i="13" s="1"/>
  <c r="AD28" i="13" s="1"/>
  <c r="AR27" i="13"/>
  <c r="AO27" i="13"/>
  <c r="AO34" i="13" s="1"/>
  <c r="AA27" i="13"/>
  <c r="AA34" i="13" s="1"/>
  <c r="X27" i="13"/>
  <c r="K27" i="13"/>
  <c r="H27" i="13"/>
  <c r="M27" i="13" s="1"/>
  <c r="S9" i="13"/>
  <c r="D9" i="13"/>
  <c r="AI5" i="13"/>
  <c r="R5" i="13"/>
  <c r="AI4" i="13"/>
  <c r="R4" i="13"/>
  <c r="AI3" i="13"/>
  <c r="R3" i="13"/>
  <c r="AT559" i="12"/>
  <c r="AS552" i="12"/>
  <c r="AR552" i="12"/>
  <c r="AQ552" i="12"/>
  <c r="AB552" i="12"/>
  <c r="AB561" i="12" s="1"/>
  <c r="AA552" i="12"/>
  <c r="Z552" i="12"/>
  <c r="L552" i="12"/>
  <c r="K552" i="12"/>
  <c r="J552" i="12"/>
  <c r="AT551" i="12"/>
  <c r="AD551" i="12"/>
  <c r="AC551" i="12"/>
  <c r="M551" i="12"/>
  <c r="AT550" i="12"/>
  <c r="AC550" i="12"/>
  <c r="M550" i="12"/>
  <c r="AD550" i="12" s="1"/>
  <c r="AT549" i="12"/>
  <c r="AC549" i="12"/>
  <c r="M549" i="12"/>
  <c r="AD549" i="12" s="1"/>
  <c r="AT548" i="12"/>
  <c r="AC548" i="12"/>
  <c r="M548" i="12"/>
  <c r="AD548" i="12" s="1"/>
  <c r="AT547" i="12"/>
  <c r="AC547" i="12"/>
  <c r="M547" i="12"/>
  <c r="AD547" i="12" s="1"/>
  <c r="AT546" i="12"/>
  <c r="AC546" i="12"/>
  <c r="M546" i="12"/>
  <c r="AD546" i="12" s="1"/>
  <c r="AT545" i="12"/>
  <c r="AD545" i="12"/>
  <c r="AC545" i="12"/>
  <c r="M545" i="12"/>
  <c r="AT544" i="12"/>
  <c r="AC544" i="12"/>
  <c r="AD544" i="12" s="1"/>
  <c r="M544" i="12"/>
  <c r="AT543" i="12"/>
  <c r="AD543" i="12"/>
  <c r="AC543" i="12"/>
  <c r="M543" i="12"/>
  <c r="AT542" i="12"/>
  <c r="AC542" i="12"/>
  <c r="M542" i="12"/>
  <c r="AD542" i="12" s="1"/>
  <c r="AT541" i="12"/>
  <c r="AC541" i="12"/>
  <c r="M541" i="12"/>
  <c r="AD541" i="12" s="1"/>
  <c r="AS538" i="12"/>
  <c r="AR538" i="12"/>
  <c r="AQ538" i="12"/>
  <c r="AD538" i="12"/>
  <c r="AC538" i="12"/>
  <c r="AB538" i="12"/>
  <c r="AA538" i="12"/>
  <c r="Z538" i="12"/>
  <c r="L538" i="12"/>
  <c r="K538" i="12"/>
  <c r="J538" i="12"/>
  <c r="M538" i="12" s="1"/>
  <c r="AT537" i="12"/>
  <c r="AC537" i="12"/>
  <c r="M537" i="12"/>
  <c r="AD537" i="12" s="1"/>
  <c r="AT536" i="12"/>
  <c r="AC536" i="12"/>
  <c r="M536" i="12"/>
  <c r="AD536" i="12" s="1"/>
  <c r="AT535" i="12"/>
  <c r="AC535" i="12"/>
  <c r="M535" i="12"/>
  <c r="AD535" i="12" s="1"/>
  <c r="AS532" i="12"/>
  <c r="AR532" i="12"/>
  <c r="AQ532" i="12"/>
  <c r="AB532" i="12"/>
  <c r="AA532" i="12"/>
  <c r="Z532" i="12"/>
  <c r="L532" i="12"/>
  <c r="K532" i="12"/>
  <c r="J532" i="12"/>
  <c r="M532" i="12" s="1"/>
  <c r="AT531" i="12"/>
  <c r="AD531" i="12"/>
  <c r="AC531" i="12"/>
  <c r="M531" i="12"/>
  <c r="AT530" i="12"/>
  <c r="AT532" i="12" s="1"/>
  <c r="AC530" i="12"/>
  <c r="AD530" i="12" s="1"/>
  <c r="M530" i="12"/>
  <c r="AT529" i="12"/>
  <c r="AD529" i="12"/>
  <c r="AC529" i="12"/>
  <c r="AC532" i="12" s="1"/>
  <c r="M529" i="12"/>
  <c r="AQ525" i="12"/>
  <c r="AP525" i="12"/>
  <c r="AB525" i="12"/>
  <c r="V525" i="12"/>
  <c r="L525" i="12"/>
  <c r="L561" i="12" s="1"/>
  <c r="G525" i="12"/>
  <c r="AS523" i="12"/>
  <c r="AS525" i="12" s="1"/>
  <c r="AQ523" i="12"/>
  <c r="AP523" i="12"/>
  <c r="AN523" i="12"/>
  <c r="AN525" i="12" s="1"/>
  <c r="AM523" i="12"/>
  <c r="AM525" i="12" s="1"/>
  <c r="AI523" i="12"/>
  <c r="AB523" i="12"/>
  <c r="Z523" i="12"/>
  <c r="Y523" i="12"/>
  <c r="W523" i="12"/>
  <c r="W525" i="12" s="1"/>
  <c r="V523" i="12"/>
  <c r="R523" i="12"/>
  <c r="L523" i="12"/>
  <c r="J523" i="12"/>
  <c r="I523" i="12"/>
  <c r="G523" i="12"/>
  <c r="F523" i="12"/>
  <c r="C523" i="12"/>
  <c r="AR522" i="12"/>
  <c r="AO522" i="12"/>
  <c r="AT522" i="12" s="1"/>
  <c r="AC522" i="12"/>
  <c r="AA522" i="12"/>
  <c r="X522" i="12"/>
  <c r="M522" i="12"/>
  <c r="AD522" i="12" s="1"/>
  <c r="K522" i="12"/>
  <c r="H522" i="12"/>
  <c r="AR521" i="12"/>
  <c r="AO521" i="12"/>
  <c r="AT521" i="12" s="1"/>
  <c r="AC521" i="12"/>
  <c r="AA521" i="12"/>
  <c r="X521" i="12"/>
  <c r="M521" i="12"/>
  <c r="K521" i="12"/>
  <c r="H521" i="12"/>
  <c r="AT520" i="12"/>
  <c r="AR520" i="12"/>
  <c r="AO520" i="12"/>
  <c r="AD520" i="12"/>
  <c r="AC520" i="12"/>
  <c r="AA520" i="12"/>
  <c r="X520" i="12"/>
  <c r="X523" i="12" s="1"/>
  <c r="K520" i="12"/>
  <c r="H520" i="12"/>
  <c r="M520" i="12" s="1"/>
  <c r="AT519" i="12"/>
  <c r="AR519" i="12"/>
  <c r="AO519" i="12"/>
  <c r="AA519" i="12"/>
  <c r="X519" i="12"/>
  <c r="K519" i="12"/>
  <c r="H519" i="12"/>
  <c r="M519" i="12" s="1"/>
  <c r="AR518" i="12"/>
  <c r="AO518" i="12"/>
  <c r="AA518" i="12"/>
  <c r="X518" i="12"/>
  <c r="K518" i="12"/>
  <c r="K523" i="12" s="1"/>
  <c r="H518" i="12"/>
  <c r="AS514" i="12"/>
  <c r="AQ514" i="12"/>
  <c r="AP514" i="12"/>
  <c r="AN514" i="12"/>
  <c r="AM514" i="12"/>
  <c r="AI514" i="12"/>
  <c r="AB514" i="12"/>
  <c r="Z514" i="12"/>
  <c r="Y514" i="12"/>
  <c r="W514" i="12"/>
  <c r="V514" i="12"/>
  <c r="R514" i="12"/>
  <c r="L514" i="12"/>
  <c r="J514" i="12"/>
  <c r="I514" i="12"/>
  <c r="G514" i="12"/>
  <c r="F514" i="12"/>
  <c r="F525" i="12" s="1"/>
  <c r="C514" i="12"/>
  <c r="AT513" i="12"/>
  <c r="AR513" i="12"/>
  <c r="AO513" i="12"/>
  <c r="AC513" i="12"/>
  <c r="AA513" i="12"/>
  <c r="X513" i="12"/>
  <c r="K513" i="12"/>
  <c r="M513" i="12" s="1"/>
  <c r="H513" i="12"/>
  <c r="AT512" i="12"/>
  <c r="AR512" i="12"/>
  <c r="AO512" i="12"/>
  <c r="AC512" i="12"/>
  <c r="AA512" i="12"/>
  <c r="X512" i="12"/>
  <c r="M512" i="12"/>
  <c r="AD512" i="12" s="1"/>
  <c r="K512" i="12"/>
  <c r="H512" i="12"/>
  <c r="AT511" i="12"/>
  <c r="AR511" i="12"/>
  <c r="AO511" i="12"/>
  <c r="AC511" i="12"/>
  <c r="AA511" i="12"/>
  <c r="X511" i="12"/>
  <c r="K511" i="12"/>
  <c r="H511" i="12"/>
  <c r="M511" i="12" s="1"/>
  <c r="AD511" i="12" s="1"/>
  <c r="AR510" i="12"/>
  <c r="AO510" i="12"/>
  <c r="AO514" i="12" s="1"/>
  <c r="AA510" i="12"/>
  <c r="X510" i="12"/>
  <c r="AC510" i="12" s="1"/>
  <c r="K510" i="12"/>
  <c r="H510" i="12"/>
  <c r="M510" i="12" s="1"/>
  <c r="AD510" i="12" s="1"/>
  <c r="AR509" i="12"/>
  <c r="AO509" i="12"/>
  <c r="AA509" i="12"/>
  <c r="AC509" i="12" s="1"/>
  <c r="X509" i="12"/>
  <c r="K509" i="12"/>
  <c r="M509" i="12" s="1"/>
  <c r="AD509" i="12" s="1"/>
  <c r="H509" i="12"/>
  <c r="AT508" i="12"/>
  <c r="AR508" i="12"/>
  <c r="AO508" i="12"/>
  <c r="AD508" i="12"/>
  <c r="AC508" i="12"/>
  <c r="AA508" i="12"/>
  <c r="X508" i="12"/>
  <c r="M508" i="12"/>
  <c r="K508" i="12"/>
  <c r="H508" i="12"/>
  <c r="AT507" i="12"/>
  <c r="AR507" i="12"/>
  <c r="AO507" i="12"/>
  <c r="AA507" i="12"/>
  <c r="X507" i="12"/>
  <c r="K507" i="12"/>
  <c r="H507" i="12"/>
  <c r="AT479" i="12"/>
  <c r="AS472" i="12"/>
  <c r="AR472" i="12"/>
  <c r="AQ472" i="12"/>
  <c r="AB472" i="12"/>
  <c r="AA472" i="12"/>
  <c r="Z472" i="12"/>
  <c r="L472" i="12"/>
  <c r="K472" i="12"/>
  <c r="J472" i="12"/>
  <c r="AT471" i="12"/>
  <c r="AC471" i="12"/>
  <c r="M471" i="12"/>
  <c r="AD471" i="12" s="1"/>
  <c r="AT470" i="12"/>
  <c r="AD470" i="12"/>
  <c r="AC470" i="12"/>
  <c r="M470" i="12"/>
  <c r="AT469" i="12"/>
  <c r="AD469" i="12"/>
  <c r="AC469" i="12"/>
  <c r="M469" i="12"/>
  <c r="AT468" i="12"/>
  <c r="AD468" i="12"/>
  <c r="AC468" i="12"/>
  <c r="M468" i="12"/>
  <c r="AT467" i="12"/>
  <c r="AC467" i="12"/>
  <c r="M467" i="12"/>
  <c r="AD467" i="12" s="1"/>
  <c r="AT466" i="12"/>
  <c r="AD466" i="12"/>
  <c r="AC466" i="12"/>
  <c r="M466" i="12"/>
  <c r="AT465" i="12"/>
  <c r="AC465" i="12"/>
  <c r="M465" i="12"/>
  <c r="AT464" i="12"/>
  <c r="AC464" i="12"/>
  <c r="M464" i="12"/>
  <c r="AD464" i="12" s="1"/>
  <c r="AT463" i="12"/>
  <c r="AC463" i="12"/>
  <c r="M463" i="12"/>
  <c r="AD463" i="12" s="1"/>
  <c r="AT462" i="12"/>
  <c r="AD462" i="12"/>
  <c r="AC462" i="12"/>
  <c r="M462" i="12"/>
  <c r="AT461" i="12"/>
  <c r="AD461" i="12"/>
  <c r="AC461" i="12"/>
  <c r="M461" i="12"/>
  <c r="AS458" i="12"/>
  <c r="AS475" i="12" s="1"/>
  <c r="AR458" i="12"/>
  <c r="AQ458" i="12"/>
  <c r="AB458" i="12"/>
  <c r="AA458" i="12"/>
  <c r="Z458" i="12"/>
  <c r="L458" i="12"/>
  <c r="L481" i="12" s="1"/>
  <c r="K458" i="12"/>
  <c r="J458" i="12"/>
  <c r="AT457" i="12"/>
  <c r="AT458" i="12" s="1"/>
  <c r="AC457" i="12"/>
  <c r="M457" i="12"/>
  <c r="AD457" i="12" s="1"/>
  <c r="AT456" i="12"/>
  <c r="AD456" i="12"/>
  <c r="AC456" i="12"/>
  <c r="M456" i="12"/>
  <c r="AT455" i="12"/>
  <c r="AD455" i="12"/>
  <c r="AC455" i="12"/>
  <c r="M455" i="12"/>
  <c r="AS452" i="12"/>
  <c r="AR452" i="12"/>
  <c r="AQ452" i="12"/>
  <c r="AB452" i="12"/>
  <c r="AA452" i="12"/>
  <c r="Z452" i="12"/>
  <c r="M452" i="12"/>
  <c r="L452" i="12"/>
  <c r="K452" i="12"/>
  <c r="J452" i="12"/>
  <c r="AT451" i="12"/>
  <c r="AC451" i="12"/>
  <c r="AC452" i="12" s="1"/>
  <c r="M451" i="12"/>
  <c r="AT450" i="12"/>
  <c r="AC450" i="12"/>
  <c r="M450" i="12"/>
  <c r="AD450" i="12" s="1"/>
  <c r="AT449" i="12"/>
  <c r="AD449" i="12"/>
  <c r="AC449" i="12"/>
  <c r="M449" i="12"/>
  <c r="AS445" i="12"/>
  <c r="AQ445" i="12"/>
  <c r="AN445" i="12"/>
  <c r="W445" i="12"/>
  <c r="V445" i="12"/>
  <c r="J445" i="12"/>
  <c r="F445" i="12"/>
  <c r="AS443" i="12"/>
  <c r="AR443" i="12"/>
  <c r="AQ443" i="12"/>
  <c r="AP443" i="12"/>
  <c r="AP445" i="12" s="1"/>
  <c r="AN443" i="12"/>
  <c r="AM443" i="12"/>
  <c r="AM445" i="12" s="1"/>
  <c r="AI443" i="12"/>
  <c r="AB443" i="12"/>
  <c r="AA443" i="12"/>
  <c r="Z443" i="12"/>
  <c r="Y443" i="12"/>
  <c r="W443" i="12"/>
  <c r="V443" i="12"/>
  <c r="R443" i="12"/>
  <c r="L443" i="12"/>
  <c r="L445" i="12" s="1"/>
  <c r="K443" i="12"/>
  <c r="J443" i="12"/>
  <c r="I443" i="12"/>
  <c r="G443" i="12"/>
  <c r="F443" i="12"/>
  <c r="C443" i="12"/>
  <c r="AT442" i="12"/>
  <c r="AR442" i="12"/>
  <c r="AO442" i="12"/>
  <c r="AA442" i="12"/>
  <c r="AC442" i="12" s="1"/>
  <c r="X442" i="12"/>
  <c r="K442" i="12"/>
  <c r="H442" i="12"/>
  <c r="M442" i="12" s="1"/>
  <c r="AR441" i="12"/>
  <c r="AO441" i="12"/>
  <c r="AT441" i="12" s="1"/>
  <c r="AA441" i="12"/>
  <c r="X441" i="12"/>
  <c r="M441" i="12"/>
  <c r="K441" i="12"/>
  <c r="H441" i="12"/>
  <c r="AR440" i="12"/>
  <c r="AO440" i="12"/>
  <c r="AT440" i="12" s="1"/>
  <c r="AC440" i="12"/>
  <c r="AA440" i="12"/>
  <c r="X440" i="12"/>
  <c r="K440" i="12"/>
  <c r="H440" i="12"/>
  <c r="AT439" i="12"/>
  <c r="AR439" i="12"/>
  <c r="AO439" i="12"/>
  <c r="AA439" i="12"/>
  <c r="X439" i="12"/>
  <c r="AC439" i="12" s="1"/>
  <c r="M439" i="12"/>
  <c r="K439" i="12"/>
  <c r="H439" i="12"/>
  <c r="AT438" i="12"/>
  <c r="AR438" i="12"/>
  <c r="AO438" i="12"/>
  <c r="AO443" i="12" s="1"/>
  <c r="AA438" i="12"/>
  <c r="X438" i="12"/>
  <c r="M438" i="12"/>
  <c r="K438" i="12"/>
  <c r="H438" i="12"/>
  <c r="AS434" i="12"/>
  <c r="AQ434" i="12"/>
  <c r="AP434" i="12"/>
  <c r="AN434" i="12"/>
  <c r="AM434" i="12"/>
  <c r="AI434" i="12"/>
  <c r="AB434" i="12"/>
  <c r="Z434" i="12"/>
  <c r="Y434" i="12"/>
  <c r="Y445" i="12" s="1"/>
  <c r="W434" i="12"/>
  <c r="V434" i="12"/>
  <c r="R434" i="12"/>
  <c r="L434" i="12"/>
  <c r="J434" i="12"/>
  <c r="I434" i="12"/>
  <c r="I445" i="12" s="1"/>
  <c r="G434" i="12"/>
  <c r="G445" i="12" s="1"/>
  <c r="F434" i="12"/>
  <c r="C434" i="12"/>
  <c r="AT433" i="12"/>
  <c r="AR433" i="12"/>
  <c r="AO433" i="12"/>
  <c r="AA433" i="12"/>
  <c r="AC433" i="12" s="1"/>
  <c r="X433" i="12"/>
  <c r="K433" i="12"/>
  <c r="H433" i="12"/>
  <c r="M433" i="12" s="1"/>
  <c r="AR432" i="12"/>
  <c r="AO432" i="12"/>
  <c r="AT432" i="12" s="1"/>
  <c r="AA432" i="12"/>
  <c r="AC432" i="12" s="1"/>
  <c r="X432" i="12"/>
  <c r="M432" i="12"/>
  <c r="K432" i="12"/>
  <c r="H432" i="12"/>
  <c r="AR431" i="12"/>
  <c r="AO431" i="12"/>
  <c r="AT431" i="12" s="1"/>
  <c r="AC431" i="12"/>
  <c r="AA431" i="12"/>
  <c r="X431" i="12"/>
  <c r="K431" i="12"/>
  <c r="H431" i="12"/>
  <c r="AT430" i="12"/>
  <c r="AR430" i="12"/>
  <c r="AO430" i="12"/>
  <c r="AA430" i="12"/>
  <c r="X430" i="12"/>
  <c r="AC430" i="12" s="1"/>
  <c r="M430" i="12"/>
  <c r="K430" i="12"/>
  <c r="H430" i="12"/>
  <c r="AR429" i="12"/>
  <c r="AO429" i="12"/>
  <c r="AT429" i="12" s="1"/>
  <c r="AA429" i="12"/>
  <c r="X429" i="12"/>
  <c r="K429" i="12"/>
  <c r="H429" i="12"/>
  <c r="AR428" i="12"/>
  <c r="AO428" i="12"/>
  <c r="AA428" i="12"/>
  <c r="X428" i="12"/>
  <c r="AC428" i="12" s="1"/>
  <c r="K428" i="12"/>
  <c r="H428" i="12"/>
  <c r="AT427" i="12"/>
  <c r="AR427" i="12"/>
  <c r="AO427" i="12"/>
  <c r="AC427" i="12"/>
  <c r="AA427" i="12"/>
  <c r="X427" i="12"/>
  <c r="X434" i="12" s="1"/>
  <c r="M427" i="12"/>
  <c r="K427" i="12"/>
  <c r="H427" i="12"/>
  <c r="AT399" i="12"/>
  <c r="AS392" i="12"/>
  <c r="AR392" i="12"/>
  <c r="AQ392" i="12"/>
  <c r="AB392" i="12"/>
  <c r="AA392" i="12"/>
  <c r="Z392" i="12"/>
  <c r="L392" i="12"/>
  <c r="K392" i="12"/>
  <c r="J392" i="12"/>
  <c r="AT391" i="12"/>
  <c r="AC391" i="12"/>
  <c r="M391" i="12"/>
  <c r="AD391" i="12" s="1"/>
  <c r="AT390" i="12"/>
  <c r="AC390" i="12"/>
  <c r="M390" i="12"/>
  <c r="AD390" i="12" s="1"/>
  <c r="AT389" i="12"/>
  <c r="AD389" i="12"/>
  <c r="AC389" i="12"/>
  <c r="M389" i="12"/>
  <c r="AT388" i="12"/>
  <c r="AC388" i="12"/>
  <c r="AD388" i="12" s="1"/>
  <c r="M388" i="12"/>
  <c r="AT387" i="12"/>
  <c r="AC387" i="12"/>
  <c r="M387" i="12"/>
  <c r="AD387" i="12" s="1"/>
  <c r="AT386" i="12"/>
  <c r="AC386" i="12"/>
  <c r="M386" i="12"/>
  <c r="AT385" i="12"/>
  <c r="AC385" i="12"/>
  <c r="M385" i="12"/>
  <c r="AD385" i="12" s="1"/>
  <c r="AT384" i="12"/>
  <c r="AD384" i="12"/>
  <c r="AC384" i="12"/>
  <c r="M384" i="12"/>
  <c r="AT383" i="12"/>
  <c r="AC383" i="12"/>
  <c r="M383" i="12"/>
  <c r="AT382" i="12"/>
  <c r="AC382" i="12"/>
  <c r="M382" i="12"/>
  <c r="AD382" i="12" s="1"/>
  <c r="AT381" i="12"/>
  <c r="AC381" i="12"/>
  <c r="M381" i="12"/>
  <c r="AD381" i="12" s="1"/>
  <c r="AS378" i="12"/>
  <c r="AS401" i="12" s="1"/>
  <c r="AI406" i="12" s="1"/>
  <c r="AR378" i="12"/>
  <c r="AQ378" i="12"/>
  <c r="AB378" i="12"/>
  <c r="AA378" i="12"/>
  <c r="Z378" i="12"/>
  <c r="L378" i="12"/>
  <c r="K378" i="12"/>
  <c r="J378" i="12"/>
  <c r="M378" i="12" s="1"/>
  <c r="AT377" i="12"/>
  <c r="AD377" i="12"/>
  <c r="AC377" i="12"/>
  <c r="M377" i="12"/>
  <c r="AT376" i="12"/>
  <c r="AC376" i="12"/>
  <c r="AD376" i="12" s="1"/>
  <c r="M376" i="12"/>
  <c r="AT375" i="12"/>
  <c r="AT378" i="12" s="1"/>
  <c r="AC375" i="12"/>
  <c r="M375" i="12"/>
  <c r="AD375" i="12" s="1"/>
  <c r="AD378" i="12" s="1"/>
  <c r="AS372" i="12"/>
  <c r="AR372" i="12"/>
  <c r="AQ372" i="12"/>
  <c r="AB372" i="12"/>
  <c r="AA372" i="12"/>
  <c r="Z372" i="12"/>
  <c r="L372" i="12"/>
  <c r="K372" i="12"/>
  <c r="J372" i="12"/>
  <c r="M372" i="12" s="1"/>
  <c r="AT371" i="12"/>
  <c r="AC371" i="12"/>
  <c r="AD371" i="12" s="1"/>
  <c r="M371" i="12"/>
  <c r="AT370" i="12"/>
  <c r="AC370" i="12"/>
  <c r="M370" i="12"/>
  <c r="AD370" i="12" s="1"/>
  <c r="AT369" i="12"/>
  <c r="AT372" i="12" s="1"/>
  <c r="AC369" i="12"/>
  <c r="AC372" i="12" s="1"/>
  <c r="M369" i="12"/>
  <c r="AS365" i="12"/>
  <c r="AP365" i="12"/>
  <c r="AM365" i="12"/>
  <c r="Y365" i="12"/>
  <c r="L365" i="12"/>
  <c r="J365" i="12"/>
  <c r="I365" i="12"/>
  <c r="AS363" i="12"/>
  <c r="AQ363" i="12"/>
  <c r="AP363" i="12"/>
  <c r="AN363" i="12"/>
  <c r="AN365" i="12" s="1"/>
  <c r="AM363" i="12"/>
  <c r="AI363" i="12"/>
  <c r="AB363" i="12"/>
  <c r="AB365" i="12" s="1"/>
  <c r="Z363" i="12"/>
  <c r="Y363" i="12"/>
  <c r="W363" i="12"/>
  <c r="V363" i="12"/>
  <c r="V365" i="12" s="1"/>
  <c r="R363" i="12"/>
  <c r="L363" i="12"/>
  <c r="J363" i="12"/>
  <c r="I363" i="12"/>
  <c r="G363" i="12"/>
  <c r="F363" i="12"/>
  <c r="F365" i="12" s="1"/>
  <c r="C363" i="12"/>
  <c r="AR362" i="12"/>
  <c r="AO362" i="12"/>
  <c r="AT362" i="12" s="1"/>
  <c r="AC362" i="12"/>
  <c r="AD362" i="12" s="1"/>
  <c r="AA362" i="12"/>
  <c r="X362" i="12"/>
  <c r="K362" i="12"/>
  <c r="H362" i="12"/>
  <c r="M362" i="12" s="1"/>
  <c r="AR361" i="12"/>
  <c r="AO361" i="12"/>
  <c r="AT361" i="12" s="1"/>
  <c r="AC361" i="12"/>
  <c r="AA361" i="12"/>
  <c r="X361" i="12"/>
  <c r="M361" i="12"/>
  <c r="K361" i="12"/>
  <c r="H361" i="12"/>
  <c r="AR360" i="12"/>
  <c r="AT360" i="12" s="1"/>
  <c r="AO360" i="12"/>
  <c r="AC360" i="12"/>
  <c r="AA360" i="12"/>
  <c r="X360" i="12"/>
  <c r="K360" i="12"/>
  <c r="M360" i="12" s="1"/>
  <c r="AD360" i="12" s="1"/>
  <c r="H360" i="12"/>
  <c r="AT359" i="12"/>
  <c r="AR359" i="12"/>
  <c r="AO359" i="12"/>
  <c r="AA359" i="12"/>
  <c r="X359" i="12"/>
  <c r="K359" i="12"/>
  <c r="H359" i="12"/>
  <c r="M359" i="12" s="1"/>
  <c r="AR358" i="12"/>
  <c r="AO358" i="12"/>
  <c r="AA358" i="12"/>
  <c r="AA363" i="12" s="1"/>
  <c r="X358" i="12"/>
  <c r="K358" i="12"/>
  <c r="H358" i="12"/>
  <c r="AS354" i="12"/>
  <c r="AQ354" i="12"/>
  <c r="AP354" i="12"/>
  <c r="AN354" i="12"/>
  <c r="AM354" i="12"/>
  <c r="AI354" i="12"/>
  <c r="AB354" i="12"/>
  <c r="Z354" i="12"/>
  <c r="Z365" i="12" s="1"/>
  <c r="Y354" i="12"/>
  <c r="W354" i="12"/>
  <c r="V354" i="12"/>
  <c r="R354" i="12"/>
  <c r="L354" i="12"/>
  <c r="J354" i="12"/>
  <c r="I354" i="12"/>
  <c r="G354" i="12"/>
  <c r="F354" i="12"/>
  <c r="C354" i="12"/>
  <c r="AR353" i="12"/>
  <c r="AO353" i="12"/>
  <c r="AT353" i="12" s="1"/>
  <c r="AC353" i="12"/>
  <c r="AA353" i="12"/>
  <c r="X353" i="12"/>
  <c r="K353" i="12"/>
  <c r="H353" i="12"/>
  <c r="AR352" i="12"/>
  <c r="AO352" i="12"/>
  <c r="AA352" i="12"/>
  <c r="X352" i="12"/>
  <c r="AC352" i="12" s="1"/>
  <c r="M352" i="12"/>
  <c r="K352" i="12"/>
  <c r="H352" i="12"/>
  <c r="AR351" i="12"/>
  <c r="AO351" i="12"/>
  <c r="AC351" i="12"/>
  <c r="AA351" i="12"/>
  <c r="X351" i="12"/>
  <c r="K351" i="12"/>
  <c r="H351" i="12"/>
  <c r="AT350" i="12"/>
  <c r="AR350" i="12"/>
  <c r="AO350" i="12"/>
  <c r="AA350" i="12"/>
  <c r="AC350" i="12" s="1"/>
  <c r="X350" i="12"/>
  <c r="K350" i="12"/>
  <c r="H350" i="12"/>
  <c r="M350" i="12" s="1"/>
  <c r="AR349" i="12"/>
  <c r="AO349" i="12"/>
  <c r="AA349" i="12"/>
  <c r="X349" i="12"/>
  <c r="K349" i="12"/>
  <c r="H349" i="12"/>
  <c r="M349" i="12" s="1"/>
  <c r="AR348" i="12"/>
  <c r="AO348" i="12"/>
  <c r="AC348" i="12"/>
  <c r="AA348" i="12"/>
  <c r="X348" i="12"/>
  <c r="M348" i="12"/>
  <c r="K348" i="12"/>
  <c r="H348" i="12"/>
  <c r="AR347" i="12"/>
  <c r="AT347" i="12" s="1"/>
  <c r="AO347" i="12"/>
  <c r="AA347" i="12"/>
  <c r="X347" i="12"/>
  <c r="M347" i="12"/>
  <c r="K347" i="12"/>
  <c r="K354" i="12" s="1"/>
  <c r="H347" i="12"/>
  <c r="L321" i="12"/>
  <c r="D326" i="12" s="1"/>
  <c r="AT319" i="12"/>
  <c r="AS312" i="12"/>
  <c r="AR312" i="12"/>
  <c r="AQ312" i="12"/>
  <c r="AB312" i="12"/>
  <c r="AA312" i="12"/>
  <c r="Z312" i="12"/>
  <c r="L312" i="12"/>
  <c r="K312" i="12"/>
  <c r="J312" i="12"/>
  <c r="AT311" i="12"/>
  <c r="AC311" i="12"/>
  <c r="M311" i="12"/>
  <c r="AD311" i="12" s="1"/>
  <c r="AT310" i="12"/>
  <c r="AC310" i="12"/>
  <c r="AD310" i="12" s="1"/>
  <c r="M310" i="12"/>
  <c r="AT309" i="12"/>
  <c r="AC309" i="12"/>
  <c r="M309" i="12"/>
  <c r="AD309" i="12" s="1"/>
  <c r="AT308" i="12"/>
  <c r="AC308" i="12"/>
  <c r="M308" i="12"/>
  <c r="AD308" i="12" s="1"/>
  <c r="AT307" i="12"/>
  <c r="AC307" i="12"/>
  <c r="AD307" i="12" s="1"/>
  <c r="M307" i="12"/>
  <c r="AT306" i="12"/>
  <c r="AC306" i="12"/>
  <c r="AD306" i="12" s="1"/>
  <c r="M306" i="12"/>
  <c r="AT305" i="12"/>
  <c r="AD305" i="12"/>
  <c r="AC305" i="12"/>
  <c r="M305" i="12"/>
  <c r="AT304" i="12"/>
  <c r="AC304" i="12"/>
  <c r="AD304" i="12" s="1"/>
  <c r="M304" i="12"/>
  <c r="AT303" i="12"/>
  <c r="AD303" i="12"/>
  <c r="AC303" i="12"/>
  <c r="M303" i="12"/>
  <c r="AT302" i="12"/>
  <c r="AD302" i="12"/>
  <c r="AC302" i="12"/>
  <c r="M302" i="12"/>
  <c r="AT301" i="12"/>
  <c r="AC301" i="12"/>
  <c r="M301" i="12"/>
  <c r="AD301" i="12" s="1"/>
  <c r="AD312" i="12" s="1"/>
  <c r="AS298" i="12"/>
  <c r="AS321" i="12" s="1"/>
  <c r="AI326" i="12" s="1"/>
  <c r="AR298" i="12"/>
  <c r="AQ298" i="12"/>
  <c r="AC298" i="12"/>
  <c r="AB298" i="12"/>
  <c r="AA298" i="12"/>
  <c r="Z298" i="12"/>
  <c r="L298" i="12"/>
  <c r="K298" i="12"/>
  <c r="J298" i="12"/>
  <c r="AT297" i="12"/>
  <c r="AC297" i="12"/>
  <c r="M297" i="12"/>
  <c r="AD297" i="12" s="1"/>
  <c r="AT296" i="12"/>
  <c r="AC296" i="12"/>
  <c r="M296" i="12"/>
  <c r="AD296" i="12" s="1"/>
  <c r="AT295" i="12"/>
  <c r="AC295" i="12"/>
  <c r="AD295" i="12" s="1"/>
  <c r="AD298" i="12" s="1"/>
  <c r="M295" i="12"/>
  <c r="AS292" i="12"/>
  <c r="AR292" i="12"/>
  <c r="AQ292" i="12"/>
  <c r="AB292" i="12"/>
  <c r="AA292" i="12"/>
  <c r="Z292" i="12"/>
  <c r="L292" i="12"/>
  <c r="M292" i="12" s="1"/>
  <c r="K292" i="12"/>
  <c r="J292" i="12"/>
  <c r="AT291" i="12"/>
  <c r="AC291" i="12"/>
  <c r="M291" i="12"/>
  <c r="AD291" i="12" s="1"/>
  <c r="AT290" i="12"/>
  <c r="AD290" i="12"/>
  <c r="AC290" i="12"/>
  <c r="M290" i="12"/>
  <c r="AT289" i="12"/>
  <c r="AC289" i="12"/>
  <c r="AC292" i="12" s="1"/>
  <c r="M289" i="12"/>
  <c r="AD289" i="12" s="1"/>
  <c r="AD292" i="12" s="1"/>
  <c r="AM285" i="12"/>
  <c r="I285" i="12"/>
  <c r="AS283" i="12"/>
  <c r="AS285" i="12" s="1"/>
  <c r="AQ283" i="12"/>
  <c r="AP283" i="12"/>
  <c r="AN283" i="12"/>
  <c r="AM283" i="12"/>
  <c r="AI283" i="12"/>
  <c r="AB283" i="12"/>
  <c r="Z283" i="12"/>
  <c r="Z285" i="12" s="1"/>
  <c r="Y283" i="12"/>
  <c r="W283" i="12"/>
  <c r="W285" i="12" s="1"/>
  <c r="V283" i="12"/>
  <c r="V285" i="12" s="1"/>
  <c r="R283" i="12"/>
  <c r="L283" i="12"/>
  <c r="J283" i="12"/>
  <c r="I283" i="12"/>
  <c r="G283" i="12"/>
  <c r="G285" i="12" s="1"/>
  <c r="F283" i="12"/>
  <c r="F285" i="12" s="1"/>
  <c r="C283" i="12"/>
  <c r="AT282" i="12"/>
  <c r="AR282" i="12"/>
  <c r="AO282" i="12"/>
  <c r="AC282" i="12"/>
  <c r="AA282" i="12"/>
  <c r="X282" i="12"/>
  <c r="K282" i="12"/>
  <c r="H282" i="12"/>
  <c r="AT281" i="12"/>
  <c r="AR281" i="12"/>
  <c r="AO281" i="12"/>
  <c r="AA281" i="12"/>
  <c r="AC281" i="12" s="1"/>
  <c r="X281" i="12"/>
  <c r="K281" i="12"/>
  <c r="H281" i="12"/>
  <c r="M281" i="12" s="1"/>
  <c r="AR280" i="12"/>
  <c r="AO280" i="12"/>
  <c r="AT280" i="12" s="1"/>
  <c r="AA280" i="12"/>
  <c r="X280" i="12"/>
  <c r="AC280" i="12" s="1"/>
  <c r="K280" i="12"/>
  <c r="K283" i="12" s="1"/>
  <c r="H280" i="12"/>
  <c r="AR279" i="12"/>
  <c r="AT279" i="12" s="1"/>
  <c r="AO279" i="12"/>
  <c r="AA279" i="12"/>
  <c r="AC279" i="12" s="1"/>
  <c r="X279" i="12"/>
  <c r="M279" i="12"/>
  <c r="AD279" i="12" s="1"/>
  <c r="K279" i="12"/>
  <c r="H279" i="12"/>
  <c r="AR278" i="12"/>
  <c r="AR283" i="12" s="1"/>
  <c r="AR285" i="12" s="1"/>
  <c r="AO278" i="12"/>
  <c r="AD278" i="12"/>
  <c r="AC278" i="12"/>
  <c r="AC283" i="12" s="1"/>
  <c r="AA278" i="12"/>
  <c r="X278" i="12"/>
  <c r="X283" i="12" s="1"/>
  <c r="M278" i="12"/>
  <c r="K278" i="12"/>
  <c r="H278" i="12"/>
  <c r="AS274" i="12"/>
  <c r="AQ274" i="12"/>
  <c r="AQ285" i="12" s="1"/>
  <c r="AP274" i="12"/>
  <c r="AN274" i="12"/>
  <c r="AM274" i="12"/>
  <c r="AI274" i="12"/>
  <c r="AB274" i="12"/>
  <c r="Z274" i="12"/>
  <c r="Y274" i="12"/>
  <c r="Y285" i="12" s="1"/>
  <c r="W274" i="12"/>
  <c r="V274" i="12"/>
  <c r="R274" i="12"/>
  <c r="L274" i="12"/>
  <c r="L285" i="12" s="1"/>
  <c r="L315" i="12" s="1"/>
  <c r="J274" i="12"/>
  <c r="J285" i="12" s="1"/>
  <c r="I274" i="12"/>
  <c r="G274" i="12"/>
  <c r="F274" i="12"/>
  <c r="C274" i="12"/>
  <c r="AR273" i="12"/>
  <c r="AT273" i="12" s="1"/>
  <c r="AO273" i="12"/>
  <c r="AA273" i="12"/>
  <c r="X273" i="12"/>
  <c r="AC273" i="12" s="1"/>
  <c r="K273" i="12"/>
  <c r="H273" i="12"/>
  <c r="M273" i="12" s="1"/>
  <c r="AD273" i="12" s="1"/>
  <c r="AR272" i="12"/>
  <c r="AO272" i="12"/>
  <c r="AT272" i="12" s="1"/>
  <c r="AD272" i="12"/>
  <c r="AA272" i="12"/>
  <c r="X272" i="12"/>
  <c r="AC272" i="12" s="1"/>
  <c r="K272" i="12"/>
  <c r="H272" i="12"/>
  <c r="M272" i="12" s="1"/>
  <c r="AR271" i="12"/>
  <c r="AO271" i="12"/>
  <c r="AT271" i="12" s="1"/>
  <c r="AA271" i="12"/>
  <c r="X271" i="12"/>
  <c r="K271" i="12"/>
  <c r="H271" i="12"/>
  <c r="M271" i="12" s="1"/>
  <c r="AT270" i="12"/>
  <c r="AR270" i="12"/>
  <c r="AO270" i="12"/>
  <c r="AC270" i="12"/>
  <c r="AA270" i="12"/>
  <c r="X270" i="12"/>
  <c r="K270" i="12"/>
  <c r="H270" i="12"/>
  <c r="M270" i="12" s="1"/>
  <c r="AD270" i="12" s="1"/>
  <c r="AT269" i="12"/>
  <c r="AR269" i="12"/>
  <c r="AO269" i="12"/>
  <c r="AC269" i="12"/>
  <c r="AA269" i="12"/>
  <c r="X269" i="12"/>
  <c r="K269" i="12"/>
  <c r="H269" i="12"/>
  <c r="M269" i="12" s="1"/>
  <c r="AR268" i="12"/>
  <c r="AR274" i="12" s="1"/>
  <c r="AO268" i="12"/>
  <c r="AT268" i="12" s="1"/>
  <c r="AA268" i="12"/>
  <c r="X268" i="12"/>
  <c r="K268" i="12"/>
  <c r="K274" i="12" s="1"/>
  <c r="H268" i="12"/>
  <c r="AR267" i="12"/>
  <c r="AO267" i="12"/>
  <c r="AA267" i="12"/>
  <c r="X267" i="12"/>
  <c r="K267" i="12"/>
  <c r="H267" i="12"/>
  <c r="L241" i="12"/>
  <c r="D246" i="12" s="1"/>
  <c r="AT239" i="12"/>
  <c r="AS232" i="12"/>
  <c r="AS241" i="12" s="1"/>
  <c r="AI246" i="12" s="1"/>
  <c r="AR232" i="12"/>
  <c r="AQ232" i="12"/>
  <c r="AB232" i="12"/>
  <c r="AA232" i="12"/>
  <c r="Z232" i="12"/>
  <c r="L232" i="12"/>
  <c r="K232" i="12"/>
  <c r="J232" i="12"/>
  <c r="AT231" i="12"/>
  <c r="AD231" i="12"/>
  <c r="AC231" i="12"/>
  <c r="M231" i="12"/>
  <c r="AT230" i="12"/>
  <c r="AD230" i="12"/>
  <c r="AC230" i="12"/>
  <c r="M230" i="12"/>
  <c r="AT229" i="12"/>
  <c r="AC229" i="12"/>
  <c r="AD229" i="12" s="1"/>
  <c r="M229" i="12"/>
  <c r="AT228" i="12"/>
  <c r="AD228" i="12"/>
  <c r="AC228" i="12"/>
  <c r="M228" i="12"/>
  <c r="AT227" i="12"/>
  <c r="AC227" i="12"/>
  <c r="M227" i="12"/>
  <c r="AD227" i="12" s="1"/>
  <c r="AT226" i="12"/>
  <c r="AC226" i="12"/>
  <c r="AD226" i="12" s="1"/>
  <c r="M226" i="12"/>
  <c r="AT225" i="12"/>
  <c r="AC225" i="12"/>
  <c r="M225" i="12"/>
  <c r="AD225" i="12" s="1"/>
  <c r="AT224" i="12"/>
  <c r="AC224" i="12"/>
  <c r="M224" i="12"/>
  <c r="AD224" i="12" s="1"/>
  <c r="AT223" i="12"/>
  <c r="AC223" i="12"/>
  <c r="AD223" i="12" s="1"/>
  <c r="M223" i="12"/>
  <c r="AT222" i="12"/>
  <c r="AD222" i="12"/>
  <c r="AC222" i="12"/>
  <c r="M222" i="12"/>
  <c r="AT221" i="12"/>
  <c r="AT232" i="12" s="1"/>
  <c r="AC221" i="12"/>
  <c r="M221" i="12"/>
  <c r="AD221" i="12" s="1"/>
  <c r="AS218" i="12"/>
  <c r="AR218" i="12"/>
  <c r="AQ218" i="12"/>
  <c r="AB218" i="12"/>
  <c r="AA218" i="12"/>
  <c r="Z218" i="12"/>
  <c r="L218" i="12"/>
  <c r="K218" i="12"/>
  <c r="J218" i="12"/>
  <c r="M218" i="12" s="1"/>
  <c r="AT217" i="12"/>
  <c r="AC217" i="12"/>
  <c r="M217" i="12"/>
  <c r="AD217" i="12" s="1"/>
  <c r="AT216" i="12"/>
  <c r="AC216" i="12"/>
  <c r="AD216" i="12" s="1"/>
  <c r="M216" i="12"/>
  <c r="AT215" i="12"/>
  <c r="AT218" i="12" s="1"/>
  <c r="AC215" i="12"/>
  <c r="AD215" i="12" s="1"/>
  <c r="M215" i="12"/>
  <c r="AS212" i="12"/>
  <c r="AR212" i="12"/>
  <c r="AQ212" i="12"/>
  <c r="AB212" i="12"/>
  <c r="AA212" i="12"/>
  <c r="Z212" i="12"/>
  <c r="L212" i="12"/>
  <c r="K212" i="12"/>
  <c r="J212" i="12"/>
  <c r="AT211" i="12"/>
  <c r="AC211" i="12"/>
  <c r="M211" i="12"/>
  <c r="AD211" i="12" s="1"/>
  <c r="AT210" i="12"/>
  <c r="AC210" i="12"/>
  <c r="AD210" i="12" s="1"/>
  <c r="M210" i="12"/>
  <c r="AT209" i="12"/>
  <c r="AD209" i="12"/>
  <c r="AC209" i="12"/>
  <c r="M209" i="12"/>
  <c r="AS203" i="12"/>
  <c r="AS205" i="12" s="1"/>
  <c r="AQ203" i="12"/>
  <c r="AP203" i="12"/>
  <c r="AP205" i="12" s="1"/>
  <c r="AN203" i="12"/>
  <c r="AN205" i="12" s="1"/>
  <c r="AM203" i="12"/>
  <c r="AI203" i="12"/>
  <c r="AB203" i="12"/>
  <c r="AB205" i="12" s="1"/>
  <c r="Z203" i="12"/>
  <c r="Y203" i="12"/>
  <c r="W203" i="12"/>
  <c r="V203" i="12"/>
  <c r="V205" i="12" s="1"/>
  <c r="R203" i="12"/>
  <c r="L203" i="12"/>
  <c r="L205" i="12" s="1"/>
  <c r="J203" i="12"/>
  <c r="I203" i="12"/>
  <c r="I205" i="12" s="1"/>
  <c r="G203" i="12"/>
  <c r="F203" i="12"/>
  <c r="C203" i="12"/>
  <c r="AT202" i="12"/>
  <c r="AT203" i="12" s="1"/>
  <c r="AR202" i="12"/>
  <c r="AO202" i="12"/>
  <c r="AC202" i="12"/>
  <c r="AA202" i="12"/>
  <c r="X202" i="12"/>
  <c r="M202" i="12"/>
  <c r="AD202" i="12" s="1"/>
  <c r="K202" i="12"/>
  <c r="H202" i="12"/>
  <c r="AT201" i="12"/>
  <c r="AR201" i="12"/>
  <c r="AO201" i="12"/>
  <c r="AA201" i="12"/>
  <c r="X201" i="12"/>
  <c r="AC201" i="12" s="1"/>
  <c r="K201" i="12"/>
  <c r="H201" i="12"/>
  <c r="AT200" i="12"/>
  <c r="AR200" i="12"/>
  <c r="AO200" i="12"/>
  <c r="AC200" i="12"/>
  <c r="AA200" i="12"/>
  <c r="X200" i="12"/>
  <c r="K200" i="12"/>
  <c r="H200" i="12"/>
  <c r="AR199" i="12"/>
  <c r="AO199" i="12"/>
  <c r="AT199" i="12" s="1"/>
  <c r="AA199" i="12"/>
  <c r="AC199" i="12" s="1"/>
  <c r="AC203" i="12" s="1"/>
  <c r="X199" i="12"/>
  <c r="K199" i="12"/>
  <c r="H199" i="12"/>
  <c r="M199" i="12" s="1"/>
  <c r="AT198" i="12"/>
  <c r="AR198" i="12"/>
  <c r="AO198" i="12"/>
  <c r="AO203" i="12" s="1"/>
  <c r="AC198" i="12"/>
  <c r="AA198" i="12"/>
  <c r="X198" i="12"/>
  <c r="K198" i="12"/>
  <c r="H198" i="12"/>
  <c r="AS194" i="12"/>
  <c r="AQ194" i="12"/>
  <c r="AQ205" i="12" s="1"/>
  <c r="AP194" i="12"/>
  <c r="AN194" i="12"/>
  <c r="AM194" i="12"/>
  <c r="AM205" i="12" s="1"/>
  <c r="AI194" i="12"/>
  <c r="AB194" i="12"/>
  <c r="Z194" i="12"/>
  <c r="Z205" i="12" s="1"/>
  <c r="Y194" i="12"/>
  <c r="W194" i="12"/>
  <c r="V194" i="12"/>
  <c r="R194" i="12"/>
  <c r="L194" i="12"/>
  <c r="J194" i="12"/>
  <c r="I194" i="12"/>
  <c r="G194" i="12"/>
  <c r="F194" i="12"/>
  <c r="C194" i="12"/>
  <c r="AR193" i="12"/>
  <c r="AO193" i="12"/>
  <c r="AT193" i="12" s="1"/>
  <c r="AC193" i="12"/>
  <c r="AA193" i="12"/>
  <c r="X193" i="12"/>
  <c r="K193" i="12"/>
  <c r="M193" i="12" s="1"/>
  <c r="AD193" i="12" s="1"/>
  <c r="H193" i="12"/>
  <c r="AT192" i="12"/>
  <c r="AR192" i="12"/>
  <c r="AO192" i="12"/>
  <c r="AC192" i="12"/>
  <c r="AA192" i="12"/>
  <c r="X192" i="12"/>
  <c r="K192" i="12"/>
  <c r="H192" i="12"/>
  <c r="AR191" i="12"/>
  <c r="AO191" i="12"/>
  <c r="AT191" i="12" s="1"/>
  <c r="AA191" i="12"/>
  <c r="AC191" i="12" s="1"/>
  <c r="X191" i="12"/>
  <c r="K191" i="12"/>
  <c r="H191" i="12"/>
  <c r="M191" i="12" s="1"/>
  <c r="AR190" i="12"/>
  <c r="AO190" i="12"/>
  <c r="AT190" i="12" s="1"/>
  <c r="AA190" i="12"/>
  <c r="AC190" i="12" s="1"/>
  <c r="X190" i="12"/>
  <c r="K190" i="12"/>
  <c r="H190" i="12"/>
  <c r="M190" i="12" s="1"/>
  <c r="AD190" i="12" s="1"/>
  <c r="AT189" i="12"/>
  <c r="AR189" i="12"/>
  <c r="AO189" i="12"/>
  <c r="AC189" i="12"/>
  <c r="AA189" i="12"/>
  <c r="X189" i="12"/>
  <c r="K189" i="12"/>
  <c r="H189" i="12"/>
  <c r="M189" i="12" s="1"/>
  <c r="AD189" i="12" s="1"/>
  <c r="AT188" i="12"/>
  <c r="AR188" i="12"/>
  <c r="AO188" i="12"/>
  <c r="AA188" i="12"/>
  <c r="X188" i="12"/>
  <c r="K188" i="12"/>
  <c r="H188" i="12"/>
  <c r="M188" i="12" s="1"/>
  <c r="AR187" i="12"/>
  <c r="AO187" i="12"/>
  <c r="AA187" i="12"/>
  <c r="X187" i="12"/>
  <c r="M187" i="12"/>
  <c r="K187" i="12"/>
  <c r="H187" i="12"/>
  <c r="AT159" i="12"/>
  <c r="AS152" i="12"/>
  <c r="AR152" i="12"/>
  <c r="AQ152" i="12"/>
  <c r="AB152" i="12"/>
  <c r="AA152" i="12"/>
  <c r="Z152" i="12"/>
  <c r="L152" i="12"/>
  <c r="L161" i="12" s="1"/>
  <c r="K152" i="12"/>
  <c r="J152" i="12"/>
  <c r="AT151" i="12"/>
  <c r="AD151" i="12"/>
  <c r="AC151" i="12"/>
  <c r="M151" i="12"/>
  <c r="AT150" i="12"/>
  <c r="AC150" i="12"/>
  <c r="M150" i="12"/>
  <c r="AD150" i="12" s="1"/>
  <c r="AT149" i="12"/>
  <c r="AC149" i="12"/>
  <c r="AD149" i="12" s="1"/>
  <c r="M149" i="12"/>
  <c r="AT148" i="12"/>
  <c r="AC148" i="12"/>
  <c r="M148" i="12"/>
  <c r="AD148" i="12" s="1"/>
  <c r="AT147" i="12"/>
  <c r="AC147" i="12"/>
  <c r="M147" i="12"/>
  <c r="AD147" i="12" s="1"/>
  <c r="AT146" i="12"/>
  <c r="AC146" i="12"/>
  <c r="M146" i="12"/>
  <c r="AD146" i="12" s="1"/>
  <c r="AT145" i="12"/>
  <c r="AD145" i="12"/>
  <c r="AC145" i="12"/>
  <c r="M145" i="12"/>
  <c r="AT144" i="12"/>
  <c r="AC144" i="12"/>
  <c r="M144" i="12"/>
  <c r="AD144" i="12" s="1"/>
  <c r="AT143" i="12"/>
  <c r="AD143" i="12"/>
  <c r="AC143" i="12"/>
  <c r="M143" i="12"/>
  <c r="AT142" i="12"/>
  <c r="AC142" i="12"/>
  <c r="M142" i="12"/>
  <c r="AD142" i="12" s="1"/>
  <c r="AT141" i="12"/>
  <c r="AD141" i="12"/>
  <c r="AD152" i="12" s="1"/>
  <c r="AC141" i="12"/>
  <c r="M141" i="12"/>
  <c r="AS138" i="12"/>
  <c r="AR138" i="12"/>
  <c r="AQ138" i="12"/>
  <c r="AB138" i="12"/>
  <c r="AB161" i="12" s="1"/>
  <c r="S166" i="12" s="1"/>
  <c r="AA138" i="12"/>
  <c r="Z138" i="12"/>
  <c r="L138" i="12"/>
  <c r="L155" i="12" s="1"/>
  <c r="K138" i="12"/>
  <c r="M138" i="12" s="1"/>
  <c r="J138" i="12"/>
  <c r="AT137" i="12"/>
  <c r="AC137" i="12"/>
  <c r="M137" i="12"/>
  <c r="AD137" i="12" s="1"/>
  <c r="AT136" i="12"/>
  <c r="AT138" i="12" s="1"/>
  <c r="AC136" i="12"/>
  <c r="M136" i="12"/>
  <c r="AD136" i="12" s="1"/>
  <c r="AT135" i="12"/>
  <c r="AD135" i="12"/>
  <c r="AC135" i="12"/>
  <c r="M135" i="12"/>
  <c r="AS132" i="12"/>
  <c r="AR132" i="12"/>
  <c r="AQ132" i="12"/>
  <c r="AC132" i="12"/>
  <c r="AB132" i="12"/>
  <c r="AA132" i="12"/>
  <c r="Z132" i="12"/>
  <c r="M132" i="12"/>
  <c r="L132" i="12"/>
  <c r="K132" i="12"/>
  <c r="J132" i="12"/>
  <c r="AT131" i="12"/>
  <c r="AC131" i="12"/>
  <c r="M131" i="12"/>
  <c r="AD131" i="12" s="1"/>
  <c r="AT130" i="12"/>
  <c r="AC130" i="12"/>
  <c r="M130" i="12"/>
  <c r="AD130" i="12" s="1"/>
  <c r="AT129" i="12"/>
  <c r="AT132" i="12" s="1"/>
  <c r="AC129" i="12"/>
  <c r="M129" i="12"/>
  <c r="AD129" i="12" s="1"/>
  <c r="AQ125" i="12"/>
  <c r="Y125" i="12"/>
  <c r="J125" i="12"/>
  <c r="G125" i="12"/>
  <c r="AS123" i="12"/>
  <c r="AQ123" i="12"/>
  <c r="AP123" i="12"/>
  <c r="AN123" i="12"/>
  <c r="AN125" i="12" s="1"/>
  <c r="AM123" i="12"/>
  <c r="AI123" i="12"/>
  <c r="AB123" i="12"/>
  <c r="AB125" i="12" s="1"/>
  <c r="Z123" i="12"/>
  <c r="Y123" i="12"/>
  <c r="W123" i="12"/>
  <c r="V123" i="12"/>
  <c r="R123" i="12"/>
  <c r="L123" i="12"/>
  <c r="L125" i="12" s="1"/>
  <c r="J123" i="12"/>
  <c r="I123" i="12"/>
  <c r="I125" i="12" s="1"/>
  <c r="G123" i="12"/>
  <c r="F123" i="12"/>
  <c r="C123" i="12"/>
  <c r="AT122" i="12"/>
  <c r="AR122" i="12"/>
  <c r="AO122" i="12"/>
  <c r="AA122" i="12"/>
  <c r="X122" i="12"/>
  <c r="K122" i="12"/>
  <c r="H122" i="12"/>
  <c r="AT121" i="12"/>
  <c r="AR121" i="12"/>
  <c r="AO121" i="12"/>
  <c r="AA121" i="12"/>
  <c r="AC121" i="12" s="1"/>
  <c r="X121" i="12"/>
  <c r="K121" i="12"/>
  <c r="M121" i="12" s="1"/>
  <c r="AD121" i="12" s="1"/>
  <c r="H121" i="12"/>
  <c r="AR120" i="12"/>
  <c r="AT120" i="12" s="1"/>
  <c r="AO120" i="12"/>
  <c r="AA120" i="12"/>
  <c r="AA123" i="12" s="1"/>
  <c r="AA125" i="12" s="1"/>
  <c r="X120" i="12"/>
  <c r="K120" i="12"/>
  <c r="H120" i="12"/>
  <c r="M120" i="12" s="1"/>
  <c r="AT119" i="12"/>
  <c r="AR119" i="12"/>
  <c r="AO119" i="12"/>
  <c r="AA119" i="12"/>
  <c r="X119" i="12"/>
  <c r="AC119" i="12" s="1"/>
  <c r="M119" i="12"/>
  <c r="AD119" i="12" s="1"/>
  <c r="K119" i="12"/>
  <c r="H119" i="12"/>
  <c r="AR118" i="12"/>
  <c r="AR123" i="12" s="1"/>
  <c r="AO118" i="12"/>
  <c r="AA118" i="12"/>
  <c r="X118" i="12"/>
  <c r="K118" i="12"/>
  <c r="H118" i="12"/>
  <c r="AS114" i="12"/>
  <c r="AQ114" i="12"/>
  <c r="AP114" i="12"/>
  <c r="AN114" i="12"/>
  <c r="AM114" i="12"/>
  <c r="AI114" i="12"/>
  <c r="AB114" i="12"/>
  <c r="AA114" i="12"/>
  <c r="Z114" i="12"/>
  <c r="Z125" i="12" s="1"/>
  <c r="Y114" i="12"/>
  <c r="W114" i="12"/>
  <c r="V114" i="12"/>
  <c r="V125" i="12" s="1"/>
  <c r="R114" i="12"/>
  <c r="L114" i="12"/>
  <c r="J114" i="12"/>
  <c r="I114" i="12"/>
  <c r="G114" i="12"/>
  <c r="F114" i="12"/>
  <c r="C114" i="12"/>
  <c r="AT113" i="12"/>
  <c r="AR113" i="12"/>
  <c r="AO113" i="12"/>
  <c r="AA113" i="12"/>
  <c r="X113" i="12"/>
  <c r="AC113" i="12" s="1"/>
  <c r="K113" i="12"/>
  <c r="H113" i="12"/>
  <c r="M113" i="12" s="1"/>
  <c r="AR112" i="12"/>
  <c r="AO112" i="12"/>
  <c r="AC112" i="12"/>
  <c r="AA112" i="12"/>
  <c r="X112" i="12"/>
  <c r="K112" i="12"/>
  <c r="H112" i="12"/>
  <c r="M112" i="12" s="1"/>
  <c r="AD112" i="12" s="1"/>
  <c r="AR111" i="12"/>
  <c r="AT111" i="12" s="1"/>
  <c r="AO111" i="12"/>
  <c r="AA111" i="12"/>
  <c r="AC111" i="12" s="1"/>
  <c r="X111" i="12"/>
  <c r="K111" i="12"/>
  <c r="H111" i="12"/>
  <c r="M111" i="12" s="1"/>
  <c r="AD111" i="12" s="1"/>
  <c r="AR110" i="12"/>
  <c r="AT110" i="12" s="1"/>
  <c r="AO110" i="12"/>
  <c r="AD110" i="12"/>
  <c r="AA110" i="12"/>
  <c r="X110" i="12"/>
  <c r="AC110" i="12" s="1"/>
  <c r="K110" i="12"/>
  <c r="H110" i="12"/>
  <c r="M110" i="12" s="1"/>
  <c r="AR109" i="12"/>
  <c r="AO109" i="12"/>
  <c r="AA109" i="12"/>
  <c r="X109" i="12"/>
  <c r="AC109" i="12" s="1"/>
  <c r="K109" i="12"/>
  <c r="H109" i="12"/>
  <c r="H114" i="12" s="1"/>
  <c r="AR108" i="12"/>
  <c r="AO108" i="12"/>
  <c r="AA108" i="12"/>
  <c r="X108" i="12"/>
  <c r="AC108" i="12" s="1"/>
  <c r="M108" i="12"/>
  <c r="K108" i="12"/>
  <c r="H108" i="12"/>
  <c r="AR107" i="12"/>
  <c r="AO107" i="12"/>
  <c r="AC107" i="12"/>
  <c r="AA107" i="12"/>
  <c r="X107" i="12"/>
  <c r="K107" i="12"/>
  <c r="M107" i="12" s="1"/>
  <c r="AD107" i="12" s="1"/>
  <c r="H107" i="12"/>
  <c r="AT79" i="12"/>
  <c r="AS72" i="12"/>
  <c r="AR72" i="12"/>
  <c r="AQ72" i="12"/>
  <c r="AB72" i="12"/>
  <c r="AA72" i="12"/>
  <c r="Z72" i="12"/>
  <c r="L72" i="12"/>
  <c r="L75" i="12" s="1"/>
  <c r="K72" i="12"/>
  <c r="J72" i="12"/>
  <c r="AT71" i="12"/>
  <c r="AD71" i="12"/>
  <c r="AC71" i="12"/>
  <c r="M71" i="12"/>
  <c r="AT70" i="12"/>
  <c r="AC70" i="12"/>
  <c r="M70" i="12"/>
  <c r="AD70" i="12" s="1"/>
  <c r="AT69" i="12"/>
  <c r="AC69" i="12"/>
  <c r="M69" i="12"/>
  <c r="AD69" i="12" s="1"/>
  <c r="AT68" i="12"/>
  <c r="AT72" i="12" s="1"/>
  <c r="AC68" i="12"/>
  <c r="M68" i="12"/>
  <c r="AT67" i="12"/>
  <c r="AC67" i="12"/>
  <c r="M67" i="12"/>
  <c r="AD67" i="12" s="1"/>
  <c r="AT66" i="12"/>
  <c r="AD66" i="12"/>
  <c r="AC66" i="12"/>
  <c r="M66" i="12"/>
  <c r="AT65" i="12"/>
  <c r="AD65" i="12"/>
  <c r="AC65" i="12"/>
  <c r="M65" i="12"/>
  <c r="AT64" i="12"/>
  <c r="AC64" i="12"/>
  <c r="AD64" i="12" s="1"/>
  <c r="M64" i="12"/>
  <c r="AT63" i="12"/>
  <c r="AC63" i="12"/>
  <c r="AD63" i="12" s="1"/>
  <c r="M63" i="12"/>
  <c r="AT62" i="12"/>
  <c r="AC62" i="12"/>
  <c r="M62" i="12"/>
  <c r="AD62" i="12" s="1"/>
  <c r="AT61" i="12"/>
  <c r="AC61" i="12"/>
  <c r="AC72" i="12" s="1"/>
  <c r="M61" i="12"/>
  <c r="AD61" i="12" s="1"/>
  <c r="AS58" i="12"/>
  <c r="AR58" i="12"/>
  <c r="AQ58" i="12"/>
  <c r="AB58" i="12"/>
  <c r="AA58" i="12"/>
  <c r="Z58" i="12"/>
  <c r="L58" i="12"/>
  <c r="M58" i="12" s="1"/>
  <c r="K58" i="12"/>
  <c r="J58" i="12"/>
  <c r="AT57" i="12"/>
  <c r="AC57" i="12"/>
  <c r="AC58" i="12" s="1"/>
  <c r="M57" i="12"/>
  <c r="AD57" i="12" s="1"/>
  <c r="AT56" i="12"/>
  <c r="AC56" i="12"/>
  <c r="M56" i="12"/>
  <c r="AD56" i="12" s="1"/>
  <c r="AT55" i="12"/>
  <c r="AT58" i="12" s="1"/>
  <c r="AC55" i="12"/>
  <c r="M55" i="12"/>
  <c r="AD55" i="12" s="1"/>
  <c r="AT52" i="12"/>
  <c r="AS52" i="12"/>
  <c r="AR52" i="12"/>
  <c r="AQ52" i="12"/>
  <c r="AB52" i="12"/>
  <c r="AA52" i="12"/>
  <c r="Z52" i="12"/>
  <c r="M52" i="12"/>
  <c r="L52" i="12"/>
  <c r="K52" i="12"/>
  <c r="J52" i="12"/>
  <c r="AT51" i="12"/>
  <c r="AC51" i="12"/>
  <c r="M51" i="12"/>
  <c r="AT50" i="12"/>
  <c r="AC50" i="12"/>
  <c r="AC52" i="12" s="1"/>
  <c r="M50" i="12"/>
  <c r="AT49" i="12"/>
  <c r="AC49" i="12"/>
  <c r="M49" i="12"/>
  <c r="AD49" i="12" s="1"/>
  <c r="AQ45" i="12"/>
  <c r="Z45" i="12"/>
  <c r="V45" i="12"/>
  <c r="G45" i="12"/>
  <c r="AS43" i="12"/>
  <c r="AQ43" i="12"/>
  <c r="AP43" i="12"/>
  <c r="AP45" i="12" s="1"/>
  <c r="AN43" i="12"/>
  <c r="AN45" i="12" s="1"/>
  <c r="AM43" i="12"/>
  <c r="AM45" i="12" s="1"/>
  <c r="AJ43" i="12"/>
  <c r="AB43" i="12"/>
  <c r="Z43" i="12"/>
  <c r="Y43" i="12"/>
  <c r="Y45" i="12" s="1"/>
  <c r="W43" i="12"/>
  <c r="V43" i="12"/>
  <c r="S43" i="12"/>
  <c r="L43" i="12"/>
  <c r="L45" i="12" s="1"/>
  <c r="K43" i="12"/>
  <c r="K45" i="12" s="1"/>
  <c r="K75" i="12" s="1"/>
  <c r="J43" i="12"/>
  <c r="I43" i="12"/>
  <c r="I45" i="12" s="1"/>
  <c r="G43" i="12"/>
  <c r="F43" i="12"/>
  <c r="C43" i="12"/>
  <c r="AR42" i="12"/>
  <c r="AT42" i="12" s="1"/>
  <c r="AO42" i="12"/>
  <c r="AC42" i="12"/>
  <c r="AA42" i="12"/>
  <c r="X42" i="12"/>
  <c r="K42" i="12"/>
  <c r="H42" i="12"/>
  <c r="M42" i="12" s="1"/>
  <c r="AD42" i="12" s="1"/>
  <c r="AR41" i="12"/>
  <c r="AO41" i="12"/>
  <c r="AT41" i="12" s="1"/>
  <c r="AA41" i="12"/>
  <c r="X41" i="12"/>
  <c r="M41" i="12"/>
  <c r="K41" i="12"/>
  <c r="H41" i="12"/>
  <c r="AT40" i="12"/>
  <c r="AR40" i="12"/>
  <c r="AO40" i="12"/>
  <c r="AC40" i="12"/>
  <c r="AA40" i="12"/>
  <c r="X40" i="12"/>
  <c r="M40" i="12"/>
  <c r="AD40" i="12" s="1"/>
  <c r="K40" i="12"/>
  <c r="H40" i="12"/>
  <c r="AR39" i="12"/>
  <c r="AO39" i="12"/>
  <c r="AT39" i="12" s="1"/>
  <c r="AA39" i="12"/>
  <c r="AC39" i="12" s="1"/>
  <c r="X39" i="12"/>
  <c r="K39" i="12"/>
  <c r="H39" i="12"/>
  <c r="M39" i="12" s="1"/>
  <c r="AR38" i="12"/>
  <c r="AR43" i="12" s="1"/>
  <c r="AO38" i="12"/>
  <c r="AC38" i="12"/>
  <c r="AA38" i="12"/>
  <c r="X38" i="12"/>
  <c r="X43" i="12" s="1"/>
  <c r="X45" i="12" s="1"/>
  <c r="K38" i="12"/>
  <c r="H38" i="12"/>
  <c r="H43" i="12" s="1"/>
  <c r="AD35" i="12"/>
  <c r="AS34" i="12"/>
  <c r="AS45" i="12" s="1"/>
  <c r="AS81" i="12" s="1"/>
  <c r="AQ34" i="12"/>
  <c r="AP34" i="12"/>
  <c r="AN34" i="12"/>
  <c r="AM34" i="12"/>
  <c r="AJ34" i="12"/>
  <c r="AB34" i="12"/>
  <c r="Z34" i="12"/>
  <c r="Y34" i="12"/>
  <c r="W34" i="12"/>
  <c r="W45" i="12" s="1"/>
  <c r="V34" i="12"/>
  <c r="S34" i="12"/>
  <c r="L34" i="12"/>
  <c r="J34" i="12"/>
  <c r="J45" i="12" s="1"/>
  <c r="I34" i="12"/>
  <c r="G34" i="12"/>
  <c r="F34" i="12"/>
  <c r="F45" i="12" s="1"/>
  <c r="C34" i="12"/>
  <c r="AT33" i="12"/>
  <c r="AR33" i="12"/>
  <c r="AO33" i="12"/>
  <c r="AA33" i="12"/>
  <c r="X33" i="12"/>
  <c r="AC33" i="12" s="1"/>
  <c r="K33" i="12"/>
  <c r="H33" i="12"/>
  <c r="AR32" i="12"/>
  <c r="AO32" i="12"/>
  <c r="AT32" i="12" s="1"/>
  <c r="AA32" i="12"/>
  <c r="X32" i="12"/>
  <c r="AC32" i="12" s="1"/>
  <c r="K32" i="12"/>
  <c r="H32" i="12"/>
  <c r="AR31" i="12"/>
  <c r="AO31" i="12"/>
  <c r="AT31" i="12" s="1"/>
  <c r="AA31" i="12"/>
  <c r="X31" i="12"/>
  <c r="AC31" i="12" s="1"/>
  <c r="M31" i="12"/>
  <c r="AD31" i="12" s="1"/>
  <c r="K31" i="12"/>
  <c r="H31" i="12"/>
  <c r="AR30" i="12"/>
  <c r="AO30" i="12"/>
  <c r="AT30" i="12" s="1"/>
  <c r="AC30" i="12"/>
  <c r="AA30" i="12"/>
  <c r="X30" i="12"/>
  <c r="K30" i="12"/>
  <c r="M30" i="12" s="1"/>
  <c r="AD30" i="12" s="1"/>
  <c r="H30" i="12"/>
  <c r="AT29" i="12"/>
  <c r="AR29" i="12"/>
  <c r="AR34" i="12" s="1"/>
  <c r="AO29" i="12"/>
  <c r="AC29" i="12"/>
  <c r="AA29" i="12"/>
  <c r="X29" i="12"/>
  <c r="K29" i="12"/>
  <c r="K34" i="12" s="1"/>
  <c r="H29" i="12"/>
  <c r="M29" i="12" s="1"/>
  <c r="AD29" i="12" s="1"/>
  <c r="AR28" i="12"/>
  <c r="AO28" i="12"/>
  <c r="AT28" i="12" s="1"/>
  <c r="AA28" i="12"/>
  <c r="AC28" i="12" s="1"/>
  <c r="X28" i="12"/>
  <c r="K28" i="12"/>
  <c r="H28" i="12"/>
  <c r="M28" i="12" s="1"/>
  <c r="AR27" i="12"/>
  <c r="AO27" i="12"/>
  <c r="AA27" i="12"/>
  <c r="AA34" i="12" s="1"/>
  <c r="X27" i="12"/>
  <c r="X34" i="12" s="1"/>
  <c r="M27" i="12"/>
  <c r="K27" i="12"/>
  <c r="H27" i="12"/>
  <c r="S9" i="12"/>
  <c r="D9" i="12"/>
  <c r="AI5" i="12"/>
  <c r="R5" i="12"/>
  <c r="AI4" i="12"/>
  <c r="R4" i="12"/>
  <c r="AI3" i="12"/>
  <c r="R3" i="12"/>
  <c r="S249" i="4"/>
  <c r="K512" i="4"/>
  <c r="Z556" i="4"/>
  <c r="Z476" i="4"/>
  <c r="AD396" i="4"/>
  <c r="Z396" i="4"/>
  <c r="Z236" i="4"/>
  <c r="AD236" i="4" s="1"/>
  <c r="AC521" i="4"/>
  <c r="AA520" i="4"/>
  <c r="M521" i="4"/>
  <c r="M440" i="4"/>
  <c r="K440" i="4"/>
  <c r="K351" i="4"/>
  <c r="M279" i="4"/>
  <c r="K199" i="4"/>
  <c r="K108" i="4"/>
  <c r="J76" i="4"/>
  <c r="E20" i="5"/>
  <c r="E19" i="5"/>
  <c r="S19" i="5"/>
  <c r="T19" i="5"/>
  <c r="Q20" i="5"/>
  <c r="I20" i="5"/>
  <c r="G20" i="5"/>
  <c r="AQ556" i="4"/>
  <c r="AT543" i="4"/>
  <c r="AT536" i="4"/>
  <c r="AT530" i="4"/>
  <c r="AT519" i="4"/>
  <c r="AT520" i="4"/>
  <c r="AT521" i="4"/>
  <c r="AT522" i="4"/>
  <c r="AT518" i="4"/>
  <c r="AT508" i="4"/>
  <c r="AT509" i="4"/>
  <c r="AT510" i="4"/>
  <c r="AT511" i="4"/>
  <c r="AT512" i="4"/>
  <c r="AT513" i="4"/>
  <c r="AT507" i="4"/>
  <c r="AR519" i="4"/>
  <c r="AR520" i="4"/>
  <c r="AR521" i="4"/>
  <c r="AR522" i="4"/>
  <c r="AR518" i="4"/>
  <c r="AR508" i="4"/>
  <c r="AR509" i="4"/>
  <c r="AR510" i="4"/>
  <c r="AR511" i="4"/>
  <c r="AR512" i="4"/>
  <c r="AR513" i="4"/>
  <c r="AR507" i="4"/>
  <c r="AT479" i="4"/>
  <c r="AT467" i="4"/>
  <c r="AT451" i="4"/>
  <c r="AT457" i="4"/>
  <c r="AT439" i="4"/>
  <c r="AT440" i="4"/>
  <c r="AT441" i="4"/>
  <c r="AT442" i="4"/>
  <c r="AT438" i="4"/>
  <c r="AR439" i="4"/>
  <c r="AR440" i="4"/>
  <c r="AR441" i="4"/>
  <c r="AR442" i="4"/>
  <c r="AR438" i="4"/>
  <c r="AT428" i="4"/>
  <c r="AT429" i="4"/>
  <c r="AT430" i="4"/>
  <c r="AT431" i="4"/>
  <c r="AT432" i="4"/>
  <c r="AT433" i="4"/>
  <c r="AT427" i="4"/>
  <c r="AR428" i="4"/>
  <c r="AR429" i="4"/>
  <c r="AR430" i="4"/>
  <c r="AR431" i="4"/>
  <c r="AR432" i="4"/>
  <c r="AR433" i="4"/>
  <c r="AR427" i="4"/>
  <c r="AR361" i="4"/>
  <c r="AC546" i="4"/>
  <c r="AC536" i="4"/>
  <c r="AC530" i="4"/>
  <c r="AC519" i="4"/>
  <c r="AC520" i="4"/>
  <c r="AC522" i="4"/>
  <c r="AC518" i="4"/>
  <c r="AA519" i="4"/>
  <c r="AA521" i="4"/>
  <c r="AA522" i="4"/>
  <c r="AA518" i="4"/>
  <c r="AC508" i="4"/>
  <c r="AC509" i="4"/>
  <c r="AC510" i="4"/>
  <c r="AC511" i="4"/>
  <c r="AC512" i="4"/>
  <c r="AC513" i="4"/>
  <c r="AC507" i="4"/>
  <c r="AA508" i="4"/>
  <c r="AA509" i="4"/>
  <c r="AA510" i="4"/>
  <c r="AA511" i="4"/>
  <c r="AA512" i="4"/>
  <c r="AA513" i="4"/>
  <c r="AA507" i="4"/>
  <c r="AA439" i="4"/>
  <c r="AA440" i="4"/>
  <c r="AT384" i="4"/>
  <c r="AT376" i="4"/>
  <c r="AT370" i="4"/>
  <c r="AT359" i="4"/>
  <c r="AT360" i="4"/>
  <c r="AT361" i="4"/>
  <c r="AT362" i="4"/>
  <c r="AT358" i="4"/>
  <c r="AR359" i="4"/>
  <c r="AR360" i="4"/>
  <c r="AR362" i="4"/>
  <c r="AR358" i="4"/>
  <c r="AT348" i="4"/>
  <c r="AT349" i="4"/>
  <c r="AT350" i="4"/>
  <c r="AT351" i="4"/>
  <c r="AT352" i="4"/>
  <c r="AT353" i="4"/>
  <c r="AT347" i="4"/>
  <c r="AR348" i="4"/>
  <c r="AR349" i="4"/>
  <c r="AR350" i="4"/>
  <c r="AR351" i="4"/>
  <c r="AR352" i="4"/>
  <c r="AR353" i="4"/>
  <c r="AR347" i="4"/>
  <c r="AQ316" i="4"/>
  <c r="AT304" i="4"/>
  <c r="AT296" i="4"/>
  <c r="AT290" i="4"/>
  <c r="AT279" i="4"/>
  <c r="AT280" i="4"/>
  <c r="AT281" i="4"/>
  <c r="AT282" i="4"/>
  <c r="AT278" i="4"/>
  <c r="AR279" i="4"/>
  <c r="AR280" i="4"/>
  <c r="AR281" i="4"/>
  <c r="AR282" i="4"/>
  <c r="AR278" i="4"/>
  <c r="AT268" i="4"/>
  <c r="AT269" i="4"/>
  <c r="AT270" i="4"/>
  <c r="AT271" i="4"/>
  <c r="AT272" i="4"/>
  <c r="AT273" i="4"/>
  <c r="AT267" i="4"/>
  <c r="AR268" i="4"/>
  <c r="AR269" i="4"/>
  <c r="AR270" i="4"/>
  <c r="AR271" i="4"/>
  <c r="AR272" i="4"/>
  <c r="AR273" i="4"/>
  <c r="AR267" i="4"/>
  <c r="AR199" i="4"/>
  <c r="AR192" i="4"/>
  <c r="AT192" i="4" s="1"/>
  <c r="AC465" i="4"/>
  <c r="AC456" i="4"/>
  <c r="AC450" i="4"/>
  <c r="AC439" i="4"/>
  <c r="AC440" i="4"/>
  <c r="AC441" i="4"/>
  <c r="AC442" i="4"/>
  <c r="AC438" i="4"/>
  <c r="AA441" i="4"/>
  <c r="AA442" i="4"/>
  <c r="AA438" i="4"/>
  <c r="AC428" i="4"/>
  <c r="AC429" i="4"/>
  <c r="AC430" i="4"/>
  <c r="AC431" i="4"/>
  <c r="AC432" i="4"/>
  <c r="AC433" i="4"/>
  <c r="AC427" i="4"/>
  <c r="AA428" i="4"/>
  <c r="AA429" i="4"/>
  <c r="AA430" i="4"/>
  <c r="AA431" i="4"/>
  <c r="AA432" i="4"/>
  <c r="AA433" i="4"/>
  <c r="AA427" i="4"/>
  <c r="S409" i="4"/>
  <c r="AC386" i="4"/>
  <c r="AC375" i="4"/>
  <c r="AC370" i="4"/>
  <c r="AC361" i="4"/>
  <c r="AC359" i="4"/>
  <c r="AC360" i="4"/>
  <c r="AC362" i="4"/>
  <c r="AC358" i="4"/>
  <c r="AA358" i="4"/>
  <c r="AC348" i="4"/>
  <c r="AC349" i="4"/>
  <c r="AC350" i="4"/>
  <c r="AC351" i="4"/>
  <c r="AC352" i="4"/>
  <c r="AC353" i="4"/>
  <c r="AC347" i="4"/>
  <c r="AA348" i="4"/>
  <c r="AA349" i="4"/>
  <c r="AA350" i="4"/>
  <c r="AA351" i="4"/>
  <c r="AA352" i="4"/>
  <c r="AA353" i="4"/>
  <c r="AA347" i="4"/>
  <c r="S329" i="4"/>
  <c r="AC319" i="4"/>
  <c r="AA319" i="4"/>
  <c r="Z319" i="4"/>
  <c r="AD316" i="4"/>
  <c r="Z316" i="4"/>
  <c r="AC305" i="4"/>
  <c r="AC297" i="4"/>
  <c r="AC291" i="4"/>
  <c r="AC279" i="4"/>
  <c r="AC280" i="4"/>
  <c r="AC281" i="4"/>
  <c r="AC282" i="4"/>
  <c r="AC278" i="4"/>
  <c r="AA279" i="4"/>
  <c r="AA280" i="4"/>
  <c r="AA281" i="4"/>
  <c r="AA282" i="4"/>
  <c r="AA278" i="4"/>
  <c r="AC268" i="4"/>
  <c r="AC269" i="4"/>
  <c r="AC270" i="4"/>
  <c r="AC271" i="4"/>
  <c r="AC272" i="4"/>
  <c r="AC273" i="4"/>
  <c r="AC267" i="4"/>
  <c r="AA268" i="4"/>
  <c r="AA269" i="4"/>
  <c r="AA270" i="4"/>
  <c r="AA271" i="4"/>
  <c r="AA272" i="4"/>
  <c r="AA273" i="4"/>
  <c r="AA267" i="4"/>
  <c r="AT239" i="4"/>
  <c r="AT228" i="4"/>
  <c r="AT217" i="4"/>
  <c r="AT209" i="4"/>
  <c r="AT199" i="4"/>
  <c r="AT200" i="4"/>
  <c r="AT201" i="4"/>
  <c r="AT202" i="4"/>
  <c r="AT198" i="4"/>
  <c r="AR200" i="4"/>
  <c r="AR201" i="4"/>
  <c r="AR202" i="4"/>
  <c r="AR198" i="4"/>
  <c r="AT188" i="4"/>
  <c r="AT189" i="4"/>
  <c r="AT190" i="4"/>
  <c r="AT191" i="4"/>
  <c r="AT193" i="4"/>
  <c r="AT187" i="4"/>
  <c r="AR188" i="4"/>
  <c r="AR189" i="4"/>
  <c r="AR190" i="4"/>
  <c r="AR191" i="4"/>
  <c r="AR193" i="4"/>
  <c r="AR187" i="4"/>
  <c r="AT159" i="4"/>
  <c r="AQ156" i="4"/>
  <c r="AT144" i="4"/>
  <c r="AT136" i="4"/>
  <c r="AT131" i="4"/>
  <c r="AT129" i="4"/>
  <c r="AT119" i="4"/>
  <c r="AT120" i="4"/>
  <c r="AT121" i="4"/>
  <c r="AT122" i="4"/>
  <c r="AT118" i="4"/>
  <c r="AT109" i="4"/>
  <c r="AT107" i="4"/>
  <c r="AR121" i="4"/>
  <c r="AR119" i="4"/>
  <c r="AR120" i="4"/>
  <c r="AR122" i="4"/>
  <c r="AR108" i="4"/>
  <c r="AR118" i="4"/>
  <c r="AT108" i="4"/>
  <c r="AT110" i="4"/>
  <c r="AT111" i="4"/>
  <c r="AT112" i="4"/>
  <c r="AT113" i="4"/>
  <c r="AR109" i="4"/>
  <c r="AR110" i="4"/>
  <c r="AR111" i="4"/>
  <c r="AR112" i="4"/>
  <c r="AR113" i="4"/>
  <c r="AR107" i="4"/>
  <c r="S169" i="4"/>
  <c r="Z156" i="4"/>
  <c r="AC144" i="4"/>
  <c r="AC119" i="4"/>
  <c r="AA120" i="4"/>
  <c r="AC111" i="4"/>
  <c r="AA109" i="4"/>
  <c r="AQ76" i="4"/>
  <c r="AT66" i="4"/>
  <c r="AT56" i="4"/>
  <c r="AT50" i="4"/>
  <c r="AR41" i="4"/>
  <c r="AT40" i="4"/>
  <c r="AT39" i="4"/>
  <c r="AT41" i="4"/>
  <c r="AT42" i="4"/>
  <c r="AT38" i="4"/>
  <c r="AT28" i="4"/>
  <c r="AT29" i="4"/>
  <c r="AT30" i="4"/>
  <c r="AT31" i="4"/>
  <c r="AT32" i="4"/>
  <c r="AT33" i="4"/>
  <c r="AT27" i="4"/>
  <c r="AR39" i="4"/>
  <c r="AR40" i="4"/>
  <c r="AR42" i="4"/>
  <c r="AR38" i="4"/>
  <c r="AR28" i="4"/>
  <c r="AR29" i="4"/>
  <c r="AR30" i="4"/>
  <c r="AR31" i="4"/>
  <c r="AR32" i="4"/>
  <c r="AR33" i="4"/>
  <c r="AR27" i="4"/>
  <c r="AC147" i="4"/>
  <c r="AC143" i="4"/>
  <c r="AC135" i="4"/>
  <c r="AC130" i="4"/>
  <c r="AC121" i="4"/>
  <c r="AC120" i="4"/>
  <c r="AC122" i="4"/>
  <c r="AC118" i="4"/>
  <c r="AC110" i="4"/>
  <c r="AA119" i="4"/>
  <c r="AA121" i="4"/>
  <c r="AA122" i="4"/>
  <c r="AA118" i="4"/>
  <c r="AC108" i="4"/>
  <c r="AC109" i="4"/>
  <c r="AC112" i="4"/>
  <c r="AC113" i="4"/>
  <c r="AC107" i="4"/>
  <c r="AA108" i="4"/>
  <c r="AA110" i="4"/>
  <c r="AA111" i="4"/>
  <c r="AA112" i="4"/>
  <c r="AA113" i="4"/>
  <c r="AA107" i="4"/>
  <c r="S89" i="4"/>
  <c r="S87" i="4"/>
  <c r="Z79" i="4"/>
  <c r="AC66" i="4"/>
  <c r="AC56" i="4"/>
  <c r="AC51" i="4"/>
  <c r="AC39" i="4"/>
  <c r="AC40" i="4"/>
  <c r="AC41" i="4"/>
  <c r="AC42" i="4"/>
  <c r="AC38" i="4"/>
  <c r="AC28" i="4"/>
  <c r="AC29" i="4"/>
  <c r="AC30" i="4"/>
  <c r="AC31" i="4"/>
  <c r="AC32" i="4"/>
  <c r="AC33" i="4"/>
  <c r="AC27" i="4"/>
  <c r="AA39" i="4"/>
  <c r="AA40" i="4"/>
  <c r="AA41" i="4"/>
  <c r="AA42" i="4"/>
  <c r="AA38" i="4"/>
  <c r="AA28" i="4"/>
  <c r="AA29" i="4"/>
  <c r="AA30" i="4"/>
  <c r="AA31" i="4"/>
  <c r="AA32" i="4"/>
  <c r="AA33" i="4"/>
  <c r="AA27" i="4"/>
  <c r="M548" i="4"/>
  <c r="M543" i="4"/>
  <c r="M537" i="4"/>
  <c r="M531" i="4"/>
  <c r="M522" i="4"/>
  <c r="M519" i="4"/>
  <c r="M520" i="4"/>
  <c r="M518" i="4"/>
  <c r="K519" i="4"/>
  <c r="K520" i="4"/>
  <c r="K521" i="4"/>
  <c r="K522" i="4"/>
  <c r="K518" i="4"/>
  <c r="M513" i="4"/>
  <c r="M508" i="4"/>
  <c r="M509" i="4"/>
  <c r="M510" i="4"/>
  <c r="M511" i="4"/>
  <c r="M512" i="4"/>
  <c r="M507" i="4"/>
  <c r="K508" i="4"/>
  <c r="K509" i="4"/>
  <c r="K510" i="4"/>
  <c r="K511" i="4"/>
  <c r="K513" i="4"/>
  <c r="K507" i="4"/>
  <c r="J481" i="4"/>
  <c r="M464" i="4"/>
  <c r="M456" i="4"/>
  <c r="M450" i="4"/>
  <c r="K439" i="4"/>
  <c r="K441" i="4"/>
  <c r="K442" i="4"/>
  <c r="K438" i="4"/>
  <c r="M438" i="4" s="1"/>
  <c r="M439" i="4"/>
  <c r="M441" i="4"/>
  <c r="M442" i="4"/>
  <c r="M428" i="4"/>
  <c r="M429" i="4"/>
  <c r="M430" i="4"/>
  <c r="M431" i="4"/>
  <c r="M432" i="4"/>
  <c r="M433" i="4"/>
  <c r="M427" i="4"/>
  <c r="K428" i="4"/>
  <c r="K429" i="4"/>
  <c r="K430" i="4"/>
  <c r="K431" i="4"/>
  <c r="K432" i="4"/>
  <c r="K433" i="4"/>
  <c r="K427" i="4"/>
  <c r="J401" i="4"/>
  <c r="M389" i="4"/>
  <c r="M383" i="4"/>
  <c r="M376" i="4"/>
  <c r="M370" i="4"/>
  <c r="M359" i="4"/>
  <c r="M360" i="4"/>
  <c r="M361" i="4"/>
  <c r="M362" i="4"/>
  <c r="M358" i="4"/>
  <c r="K359" i="4"/>
  <c r="K360" i="4"/>
  <c r="K361" i="4"/>
  <c r="K362" i="4"/>
  <c r="K358" i="4"/>
  <c r="M348" i="4"/>
  <c r="M349" i="4"/>
  <c r="M350" i="4"/>
  <c r="M351" i="4"/>
  <c r="M352" i="4"/>
  <c r="M353" i="4"/>
  <c r="M347" i="4"/>
  <c r="K348" i="4"/>
  <c r="K349" i="4"/>
  <c r="K350" i="4"/>
  <c r="K352" i="4"/>
  <c r="K353" i="4"/>
  <c r="K347" i="4"/>
  <c r="D329" i="4"/>
  <c r="D327" i="4"/>
  <c r="K319" i="4"/>
  <c r="J316" i="4"/>
  <c r="M309" i="4"/>
  <c r="M303" i="4"/>
  <c r="M295" i="4"/>
  <c r="M290" i="4"/>
  <c r="M282" i="4"/>
  <c r="M280" i="4"/>
  <c r="M281" i="4"/>
  <c r="M278" i="4"/>
  <c r="K279" i="4"/>
  <c r="K280" i="4"/>
  <c r="K281" i="4"/>
  <c r="K282" i="4"/>
  <c r="K278" i="4"/>
  <c r="M272" i="4"/>
  <c r="M268" i="4"/>
  <c r="M269" i="4"/>
  <c r="M270" i="4"/>
  <c r="M271" i="4"/>
  <c r="M273" i="4"/>
  <c r="M267" i="4"/>
  <c r="K272" i="4"/>
  <c r="K268" i="4"/>
  <c r="K269" i="4"/>
  <c r="K270" i="4"/>
  <c r="K271" i="4"/>
  <c r="K273" i="4"/>
  <c r="K267" i="4"/>
  <c r="J241" i="4"/>
  <c r="M229" i="4"/>
  <c r="M226" i="4"/>
  <c r="M224" i="4"/>
  <c r="M222" i="4"/>
  <c r="M216" i="4"/>
  <c r="M210" i="4"/>
  <c r="M202" i="4"/>
  <c r="M199" i="4"/>
  <c r="M200" i="4"/>
  <c r="M201" i="4"/>
  <c r="M198" i="4"/>
  <c r="K201" i="4"/>
  <c r="K200" i="4"/>
  <c r="K202" i="4"/>
  <c r="K198" i="4"/>
  <c r="M188" i="4"/>
  <c r="M189" i="4"/>
  <c r="M190" i="4"/>
  <c r="M191" i="4"/>
  <c r="M192" i="4"/>
  <c r="M193" i="4"/>
  <c r="M187" i="4"/>
  <c r="K192" i="4"/>
  <c r="K188" i="4"/>
  <c r="K189" i="4"/>
  <c r="K190" i="4"/>
  <c r="K191" i="4"/>
  <c r="K193" i="4"/>
  <c r="K187" i="4"/>
  <c r="L161" i="4"/>
  <c r="J161" i="4"/>
  <c r="J159" i="4"/>
  <c r="M144" i="4"/>
  <c r="M142" i="4"/>
  <c r="M136" i="4"/>
  <c r="M130" i="4"/>
  <c r="M123" i="4"/>
  <c r="M119" i="4"/>
  <c r="M120" i="4"/>
  <c r="M121" i="4"/>
  <c r="M122" i="4"/>
  <c r="M118" i="4"/>
  <c r="M108" i="4"/>
  <c r="M109" i="4"/>
  <c r="M110" i="4"/>
  <c r="M111" i="4"/>
  <c r="M112" i="4"/>
  <c r="M113" i="4"/>
  <c r="M107" i="4"/>
  <c r="K122" i="4"/>
  <c r="K119" i="4"/>
  <c r="K120" i="4"/>
  <c r="K121" i="4"/>
  <c r="K118" i="4"/>
  <c r="K109" i="4"/>
  <c r="K110" i="4"/>
  <c r="K111" i="4"/>
  <c r="K112" i="4"/>
  <c r="K113" i="4"/>
  <c r="K107" i="4"/>
  <c r="D90" i="4"/>
  <c r="D89" i="4"/>
  <c r="D87" i="4"/>
  <c r="K81" i="4"/>
  <c r="J81" i="4"/>
  <c r="J79" i="4"/>
  <c r="K79" i="4"/>
  <c r="M61" i="4"/>
  <c r="M56" i="4"/>
  <c r="M49" i="4"/>
  <c r="M39" i="4"/>
  <c r="M40" i="4"/>
  <c r="M41" i="4"/>
  <c r="M42" i="4"/>
  <c r="M38" i="4"/>
  <c r="M28" i="4"/>
  <c r="M29" i="4"/>
  <c r="M30" i="4"/>
  <c r="M31" i="4"/>
  <c r="M32" i="4"/>
  <c r="M33" i="4"/>
  <c r="M27" i="4"/>
  <c r="M50" i="4"/>
  <c r="K39" i="4"/>
  <c r="K40" i="4"/>
  <c r="K41" i="4"/>
  <c r="K42" i="4"/>
  <c r="K38" i="4"/>
  <c r="K28" i="4"/>
  <c r="K29" i="4"/>
  <c r="K30" i="4"/>
  <c r="K31" i="4"/>
  <c r="K32" i="4"/>
  <c r="K33" i="4"/>
  <c r="K27" i="4"/>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C28" i="6"/>
  <c r="AC24" i="6"/>
  <c r="AC25" i="6"/>
  <c r="AC26" i="6"/>
  <c r="AC27" i="6"/>
  <c r="AC23" i="6"/>
  <c r="AC13" i="6"/>
  <c r="AC14" i="6"/>
  <c r="AC19" i="6" s="1"/>
  <c r="AC15" i="6"/>
  <c r="AC16" i="6"/>
  <c r="AC17" i="6"/>
  <c r="AC18" i="6"/>
  <c r="AC12" i="6"/>
  <c r="AA24" i="6"/>
  <c r="AA28" i="6" s="1"/>
  <c r="AC48" i="6"/>
  <c r="AC46" i="6"/>
  <c r="AA26" i="6"/>
  <c r="AA27" i="6"/>
  <c r="AA23" i="6"/>
  <c r="AA19" i="6"/>
  <c r="AA13" i="6"/>
  <c r="AA15" i="6"/>
  <c r="AA16" i="6"/>
  <c r="AA17" i="6"/>
  <c r="AA18" i="6"/>
  <c r="AA12" i="6"/>
  <c r="AC17" i="23" l="1"/>
  <c r="AD17" i="23"/>
  <c r="L70" i="7"/>
  <c r="M66" i="7"/>
  <c r="M65" i="7"/>
  <c r="J70" i="7"/>
  <c r="N22" i="2" s="1"/>
  <c r="N23" i="2" s="1"/>
  <c r="K70" i="7"/>
  <c r="AD65" i="7"/>
  <c r="AD61" i="7"/>
  <c r="AD69" i="7"/>
  <c r="AB70" i="7"/>
  <c r="AC68" i="7"/>
  <c r="AA70" i="7"/>
  <c r="AA72" i="7" s="1"/>
  <c r="AD67" i="7"/>
  <c r="AD64" i="7"/>
  <c r="AD66" i="7"/>
  <c r="AC63" i="7"/>
  <c r="Z70" i="7"/>
  <c r="P22" i="2" s="1"/>
  <c r="P23" i="2" s="1"/>
  <c r="AD62" i="7"/>
  <c r="AD68" i="7"/>
  <c r="AS70" i="7"/>
  <c r="N22" i="23" s="1"/>
  <c r="N23" i="23" s="1"/>
  <c r="M66" i="8"/>
  <c r="K70" i="8"/>
  <c r="S22" i="2" s="1"/>
  <c r="S23" i="2" s="1"/>
  <c r="J70" i="8"/>
  <c r="R22" i="2" s="1"/>
  <c r="R23" i="2" s="1"/>
  <c r="AD67" i="8"/>
  <c r="AD66" i="8"/>
  <c r="AB70" i="8"/>
  <c r="AB72" i="8" s="1"/>
  <c r="AC68" i="8"/>
  <c r="AD61" i="8"/>
  <c r="Z70" i="8"/>
  <c r="T22" i="2" s="1"/>
  <c r="AC63" i="8"/>
  <c r="AD63" i="8" s="1"/>
  <c r="AD69" i="8"/>
  <c r="AA70" i="8"/>
  <c r="AA76" i="8" s="1"/>
  <c r="AC62" i="8"/>
  <c r="AD62" i="8" s="1"/>
  <c r="AD65" i="8"/>
  <c r="AD68" i="8"/>
  <c r="AD64" i="8"/>
  <c r="AC60" i="8"/>
  <c r="AS70" i="8"/>
  <c r="Q22" i="23" s="1"/>
  <c r="Q23" i="23" s="1"/>
  <c r="M69" i="9"/>
  <c r="M66" i="9"/>
  <c r="K70" i="9"/>
  <c r="K72" i="9" s="1"/>
  <c r="M68" i="9"/>
  <c r="M65" i="9"/>
  <c r="AD61" i="9"/>
  <c r="AD62" i="9"/>
  <c r="J70" i="9"/>
  <c r="J72" i="9" s="1"/>
  <c r="L70" i="9"/>
  <c r="L72" i="9" s="1"/>
  <c r="AD66" i="9"/>
  <c r="AC68" i="9"/>
  <c r="AB70" i="9"/>
  <c r="AB72" i="9" s="1"/>
  <c r="AC69" i="9"/>
  <c r="AD69" i="9" s="1"/>
  <c r="AA70" i="9"/>
  <c r="AC65" i="9"/>
  <c r="AC64" i="9"/>
  <c r="AD64" i="9" s="1"/>
  <c r="AC63" i="9"/>
  <c r="AD63" i="9" s="1"/>
  <c r="Z70" i="9"/>
  <c r="X22" i="2" s="1"/>
  <c r="X23" i="2" s="1"/>
  <c r="AD67" i="9"/>
  <c r="AS70" i="9"/>
  <c r="AS72" i="9" s="1"/>
  <c r="M67" i="21"/>
  <c r="AD67" i="21" s="1"/>
  <c r="M66" i="21"/>
  <c r="M64" i="21"/>
  <c r="AD64" i="21" s="1"/>
  <c r="M63" i="21"/>
  <c r="K70" i="21"/>
  <c r="K72" i="21" s="1"/>
  <c r="M61" i="21"/>
  <c r="M68" i="21"/>
  <c r="J70" i="21"/>
  <c r="Z22" i="2" s="1"/>
  <c r="Z23" i="2" s="1"/>
  <c r="L70" i="21"/>
  <c r="L72" i="21" s="1"/>
  <c r="AD66" i="21"/>
  <c r="AD62" i="21"/>
  <c r="AC69" i="21"/>
  <c r="AB70" i="21"/>
  <c r="AB78" i="21" s="1"/>
  <c r="S83" i="21" s="1"/>
  <c r="P41" i="5" s="1"/>
  <c r="AC65" i="21"/>
  <c r="AD65" i="21" s="1"/>
  <c r="AC63" i="21"/>
  <c r="AD63" i="21" s="1"/>
  <c r="AA70" i="21"/>
  <c r="AC61" i="21"/>
  <c r="AD61" i="21" s="1"/>
  <c r="AC68" i="21"/>
  <c r="AD68" i="21" s="1"/>
  <c r="Z70" i="21"/>
  <c r="AB22" i="2" s="1"/>
  <c r="AD69" i="21"/>
  <c r="AS70" i="21"/>
  <c r="W22" i="23" s="1"/>
  <c r="W23" i="23" s="1"/>
  <c r="M64" i="22"/>
  <c r="L70" i="22"/>
  <c r="L72" i="22" s="1"/>
  <c r="J70" i="22"/>
  <c r="AD22" i="2" s="1"/>
  <c r="AD23" i="2" s="1"/>
  <c r="M61" i="22"/>
  <c r="AD67" i="22"/>
  <c r="K70" i="22"/>
  <c r="M66" i="22"/>
  <c r="M68" i="22"/>
  <c r="AD68" i="22" s="1"/>
  <c r="M60" i="22"/>
  <c r="AD60" i="22" s="1"/>
  <c r="AB70" i="22"/>
  <c r="AC62" i="22"/>
  <c r="AC69" i="22"/>
  <c r="AA70" i="22"/>
  <c r="AC66" i="22"/>
  <c r="AC65" i="22"/>
  <c r="AD65" i="22" s="1"/>
  <c r="AC64" i="22"/>
  <c r="AD64" i="22" s="1"/>
  <c r="Z70" i="22"/>
  <c r="AF22" i="2" s="1"/>
  <c r="AF23" i="2" s="1"/>
  <c r="AD61" i="22"/>
  <c r="AD62" i="22"/>
  <c r="AD69" i="22"/>
  <c r="AC63" i="22"/>
  <c r="AD63" i="22" s="1"/>
  <c r="AS70" i="22"/>
  <c r="AS72" i="22" s="1"/>
  <c r="AB78" i="22"/>
  <c r="S83" i="22" s="1"/>
  <c r="R41" i="5" s="1"/>
  <c r="AC60" i="21"/>
  <c r="M60" i="21"/>
  <c r="AD60" i="9"/>
  <c r="L78" i="8"/>
  <c r="AD60" i="7"/>
  <c r="AA17" i="23"/>
  <c r="AC19" i="23"/>
  <c r="J17" i="23"/>
  <c r="Z17" i="23"/>
  <c r="Y17" i="23"/>
  <c r="W17" i="23"/>
  <c r="U17" i="23"/>
  <c r="S17" i="23"/>
  <c r="R17" i="23"/>
  <c r="Q17" i="23"/>
  <c r="P17" i="23"/>
  <c r="O17" i="23"/>
  <c r="F17" i="23"/>
  <c r="G17" i="23"/>
  <c r="AB23" i="2"/>
  <c r="AA17" i="2"/>
  <c r="AH16" i="2"/>
  <c r="Y23" i="2"/>
  <c r="Y17" i="2"/>
  <c r="W17" i="2"/>
  <c r="V17" i="2"/>
  <c r="U23" i="2"/>
  <c r="U17" i="2"/>
  <c r="T23" i="2"/>
  <c r="T17" i="2"/>
  <c r="S17" i="2"/>
  <c r="R17" i="2"/>
  <c r="Q23" i="2"/>
  <c r="Q17" i="2"/>
  <c r="P17" i="2"/>
  <c r="O17" i="2"/>
  <c r="N17" i="2"/>
  <c r="M23" i="2"/>
  <c r="L17" i="2"/>
  <c r="K17" i="2"/>
  <c r="J17" i="2"/>
  <c r="AI13" i="2"/>
  <c r="X17" i="2"/>
  <c r="AI20" i="2"/>
  <c r="AJ13" i="2"/>
  <c r="AH20" i="2"/>
  <c r="AH13" i="2"/>
  <c r="I23" i="2"/>
  <c r="I17" i="2"/>
  <c r="H17" i="2"/>
  <c r="AD26" i="22"/>
  <c r="AD27" i="22"/>
  <c r="AD16" i="22"/>
  <c r="AD17" i="22"/>
  <c r="X30" i="22"/>
  <c r="Z72" i="22" s="1"/>
  <c r="AD37" i="22"/>
  <c r="AD18" i="22"/>
  <c r="AO30" i="22"/>
  <c r="AA30" i="22"/>
  <c r="AD43" i="22"/>
  <c r="AT19" i="22"/>
  <c r="M28" i="22"/>
  <c r="AD23" i="22"/>
  <c r="AD57" i="22"/>
  <c r="M19" i="22"/>
  <c r="K30" i="22"/>
  <c r="AT28" i="22"/>
  <c r="AT30" i="22" s="1"/>
  <c r="AR30" i="22"/>
  <c r="AC12" i="22"/>
  <c r="AC19" i="22" s="1"/>
  <c r="H19" i="22"/>
  <c r="AR19" i="22"/>
  <c r="H28" i="22"/>
  <c r="H30" i="22" s="1"/>
  <c r="AC16" i="22"/>
  <c r="AC25" i="22"/>
  <c r="AD25" i="22" s="1"/>
  <c r="M43" i="22"/>
  <c r="Z73" i="22"/>
  <c r="M19" i="21"/>
  <c r="AD23" i="21"/>
  <c r="AT28" i="21"/>
  <c r="AT30" i="21" s="1"/>
  <c r="K30" i="21"/>
  <c r="AD25" i="21"/>
  <c r="AD17" i="21"/>
  <c r="AD27" i="21"/>
  <c r="AD16" i="21"/>
  <c r="X30" i="21"/>
  <c r="Z72" i="21" s="1"/>
  <c r="AD18" i="21"/>
  <c r="AO30" i="21"/>
  <c r="AA30" i="21"/>
  <c r="AD43" i="21"/>
  <c r="AC12" i="21"/>
  <c r="H19" i="21"/>
  <c r="H28" i="21"/>
  <c r="H30" i="21" s="1"/>
  <c r="J72" i="21" s="1"/>
  <c r="M24" i="21"/>
  <c r="AD24" i="21" s="1"/>
  <c r="AD34" i="21"/>
  <c r="AD37" i="21" s="1"/>
  <c r="AC16" i="21"/>
  <c r="AC25" i="21"/>
  <c r="AC28" i="21" s="1"/>
  <c r="AT12" i="21"/>
  <c r="AT19" i="21" s="1"/>
  <c r="AD12" i="9"/>
  <c r="AT19" i="9"/>
  <c r="AT28" i="9"/>
  <c r="AA30" i="9"/>
  <c r="H30" i="9"/>
  <c r="M28" i="9"/>
  <c r="AD23" i="9"/>
  <c r="AD28" i="9" s="1"/>
  <c r="AR30" i="9"/>
  <c r="AD14" i="9"/>
  <c r="X30" i="9"/>
  <c r="AC19" i="9"/>
  <c r="AD43" i="9"/>
  <c r="AD36" i="9"/>
  <c r="AD37" i="9" s="1"/>
  <c r="AD50" i="9"/>
  <c r="AD57" i="9" s="1"/>
  <c r="AT13" i="9"/>
  <c r="M18" i="9"/>
  <c r="AD18" i="9" s="1"/>
  <c r="AC23" i="9"/>
  <c r="AC28" i="9" s="1"/>
  <c r="AC30" i="9" s="1"/>
  <c r="M57" i="9"/>
  <c r="K28" i="9"/>
  <c r="K30" i="9" s="1"/>
  <c r="AC19" i="8"/>
  <c r="AR30" i="8"/>
  <c r="K30" i="8"/>
  <c r="K76" i="8"/>
  <c r="AD16" i="8"/>
  <c r="AO30" i="8"/>
  <c r="AD25" i="8"/>
  <c r="M19" i="8"/>
  <c r="AD12" i="8"/>
  <c r="AD19" i="8" s="1"/>
  <c r="M28" i="8"/>
  <c r="AT28" i="8"/>
  <c r="AT30" i="8" s="1"/>
  <c r="AD37" i="8"/>
  <c r="AS78" i="8"/>
  <c r="K72" i="8"/>
  <c r="H19" i="8"/>
  <c r="H28" i="8"/>
  <c r="AS72" i="8"/>
  <c r="X19" i="8"/>
  <c r="X30" i="8" s="1"/>
  <c r="AC23" i="8"/>
  <c r="AC28" i="8" s="1"/>
  <c r="M57" i="8"/>
  <c r="J73" i="8"/>
  <c r="AD47" i="8"/>
  <c r="AD57" i="8" s="1"/>
  <c r="AT12" i="8"/>
  <c r="AT19" i="8" s="1"/>
  <c r="M30" i="7"/>
  <c r="X30" i="7"/>
  <c r="AA30" i="7"/>
  <c r="AB72" i="7"/>
  <c r="AD37" i="7"/>
  <c r="AO30" i="7"/>
  <c r="AT28" i="7"/>
  <c r="AD13" i="7"/>
  <c r="AC12" i="7"/>
  <c r="AC19" i="7" s="1"/>
  <c r="H19" i="7"/>
  <c r="H30" i="7" s="1"/>
  <c r="AR28" i="7"/>
  <c r="AR30" i="7" s="1"/>
  <c r="AD40" i="7"/>
  <c r="AD43" i="7" s="1"/>
  <c r="AD51" i="7"/>
  <c r="AD57" i="7" s="1"/>
  <c r="AC23" i="7"/>
  <c r="AC28" i="7" s="1"/>
  <c r="AC30" i="7" s="1"/>
  <c r="M57" i="7"/>
  <c r="AT12" i="7"/>
  <c r="AT19" i="7" s="1"/>
  <c r="AR155" i="20"/>
  <c r="AT43" i="20"/>
  <c r="AC52" i="20"/>
  <c r="AD49" i="20"/>
  <c r="AD52" i="20" s="1"/>
  <c r="AD32" i="20"/>
  <c r="H34" i="20"/>
  <c r="AR45" i="20"/>
  <c r="AD42" i="20"/>
  <c r="AC58" i="20"/>
  <c r="AD56" i="20"/>
  <c r="AD58" i="20" s="1"/>
  <c r="K125" i="20"/>
  <c r="K159" i="20" s="1"/>
  <c r="K161" i="20" s="1"/>
  <c r="M58" i="20"/>
  <c r="AA205" i="20"/>
  <c r="AO43" i="20"/>
  <c r="AO45" i="20" s="1"/>
  <c r="AQ81" i="20" s="1"/>
  <c r="AT152" i="20"/>
  <c r="AC108" i="20"/>
  <c r="AD108" i="20" s="1"/>
  <c r="X114" i="20"/>
  <c r="AT27" i="20"/>
  <c r="AT34" i="20" s="1"/>
  <c r="AR34" i="20"/>
  <c r="AB81" i="20"/>
  <c r="L155" i="20"/>
  <c r="J156" i="20"/>
  <c r="M152" i="20"/>
  <c r="AA194" i="20"/>
  <c r="K285" i="20"/>
  <c r="K319" i="20" s="1"/>
  <c r="K321" i="20" s="1"/>
  <c r="AD28" i="20"/>
  <c r="H45" i="20"/>
  <c r="J75" i="20" s="1"/>
  <c r="M75" i="20" s="1"/>
  <c r="AC123" i="20"/>
  <c r="D166" i="20"/>
  <c r="V166" i="20" s="1"/>
  <c r="M203" i="20"/>
  <c r="AD29" i="20"/>
  <c r="AD39" i="20"/>
  <c r="K45" i="20"/>
  <c r="L81" i="20"/>
  <c r="AR123" i="20"/>
  <c r="AR125" i="20" s="1"/>
  <c r="AR161" i="20" s="1"/>
  <c r="AT120" i="20"/>
  <c r="AT123" i="20" s="1"/>
  <c r="AT125" i="20" s="1"/>
  <c r="AD27" i="20"/>
  <c r="M34" i="20"/>
  <c r="AC41" i="20"/>
  <c r="AD41" i="20" s="1"/>
  <c r="AA43" i="20"/>
  <c r="AA45" i="20" s="1"/>
  <c r="Z76" i="20" s="1"/>
  <c r="J76" i="20"/>
  <c r="AD109" i="20"/>
  <c r="X125" i="20"/>
  <c r="X34" i="20"/>
  <c r="X45" i="20" s="1"/>
  <c r="M279" i="20"/>
  <c r="AD279" i="20" s="1"/>
  <c r="AD289" i="20"/>
  <c r="AD292" i="20" s="1"/>
  <c r="AD221" i="20"/>
  <c r="AD232" i="20" s="1"/>
  <c r="AC278" i="20"/>
  <c r="AB401" i="20"/>
  <c r="AB395" i="20"/>
  <c r="AO34" i="20"/>
  <c r="M114" i="20"/>
  <c r="K155" i="20"/>
  <c r="Z155" i="20"/>
  <c r="AT194" i="20"/>
  <c r="AO205" i="20"/>
  <c r="AQ235" i="20" s="1"/>
  <c r="AT235" i="20" s="1"/>
  <c r="AQ241" i="20"/>
  <c r="K274" i="20"/>
  <c r="AD312" i="20"/>
  <c r="AO123" i="20"/>
  <c r="AO125" i="20" s="1"/>
  <c r="AQ161" i="20" s="1"/>
  <c r="AD132" i="20"/>
  <c r="AB155" i="20"/>
  <c r="Z159" i="20"/>
  <c r="AT203" i="20"/>
  <c r="AQ205" i="20"/>
  <c r="AQ236" i="20"/>
  <c r="AR241" i="20"/>
  <c r="J395" i="20"/>
  <c r="AO114" i="20"/>
  <c r="AT107" i="20"/>
  <c r="AT114" i="20" s="1"/>
  <c r="M508" i="20"/>
  <c r="AD508" i="20" s="1"/>
  <c r="H514" i="20"/>
  <c r="K239" i="20"/>
  <c r="K241" i="20" s="1"/>
  <c r="J399" i="20"/>
  <c r="M38" i="20"/>
  <c r="AT58" i="20"/>
  <c r="AS125" i="20"/>
  <c r="AS161" i="20" s="1"/>
  <c r="AI166" i="20" s="1"/>
  <c r="AD152" i="20"/>
  <c r="H194" i="20"/>
  <c r="M188" i="20"/>
  <c r="AD189" i="20"/>
  <c r="H203" i="20"/>
  <c r="H205" i="20" s="1"/>
  <c r="J239" i="20" s="1"/>
  <c r="AR205" i="20"/>
  <c r="AR235" i="20" s="1"/>
  <c r="AA235" i="20"/>
  <c r="AA274" i="20"/>
  <c r="AA285" i="20" s="1"/>
  <c r="AS285" i="20"/>
  <c r="AS315" i="20" s="1"/>
  <c r="AB321" i="20"/>
  <c r="AC312" i="20"/>
  <c r="AQ316" i="20"/>
  <c r="AR321" i="20"/>
  <c r="AR315" i="20"/>
  <c r="M372" i="20"/>
  <c r="X203" i="20"/>
  <c r="AC198" i="20"/>
  <c r="AC203" i="20" s="1"/>
  <c r="AA559" i="20"/>
  <c r="AA561" i="20" s="1"/>
  <c r="S565" i="20" s="1"/>
  <c r="AA479" i="20"/>
  <c r="AA481" i="20" s="1"/>
  <c r="S485" i="20" s="1"/>
  <c r="AA399" i="20"/>
  <c r="AA401" i="20" s="1"/>
  <c r="S405" i="20" s="1"/>
  <c r="AA239" i="20"/>
  <c r="AA241" i="20" s="1"/>
  <c r="S245" i="20" s="1"/>
  <c r="AC72" i="20"/>
  <c r="K75" i="20"/>
  <c r="AQ76" i="20"/>
  <c r="AB75" i="20"/>
  <c r="J79" i="20"/>
  <c r="AA114" i="20"/>
  <c r="AA125" i="20" s="1"/>
  <c r="AD111" i="20"/>
  <c r="H114" i="20"/>
  <c r="H125" i="20" s="1"/>
  <c r="S166" i="20"/>
  <c r="AD138" i="20"/>
  <c r="K205" i="20"/>
  <c r="K235" i="20" s="1"/>
  <c r="AD199" i="20"/>
  <c r="L321" i="20"/>
  <c r="J316" i="20"/>
  <c r="AD518" i="20"/>
  <c r="AD523" i="20" s="1"/>
  <c r="M523" i="20"/>
  <c r="AD61" i="20"/>
  <c r="AD72" i="20" s="1"/>
  <c r="AS81" i="20"/>
  <c r="K79" i="20"/>
  <c r="K81" i="20" s="1"/>
  <c r="AC107" i="20"/>
  <c r="M123" i="20"/>
  <c r="AD118" i="20"/>
  <c r="AD123" i="20" s="1"/>
  <c r="W125" i="20"/>
  <c r="AC152" i="20"/>
  <c r="X194" i="20"/>
  <c r="AC187" i="20"/>
  <c r="AD187" i="20" s="1"/>
  <c r="AC189" i="20"/>
  <c r="AC190" i="20"/>
  <c r="AD190" i="20" s="1"/>
  <c r="M312" i="20"/>
  <c r="L315" i="20"/>
  <c r="AD348" i="20"/>
  <c r="L235" i="20"/>
  <c r="AC268" i="20"/>
  <c r="AD268" i="20" s="1"/>
  <c r="X274" i="20"/>
  <c r="X285" i="20" s="1"/>
  <c r="D406" i="20"/>
  <c r="K365" i="20"/>
  <c r="K399" i="20" s="1"/>
  <c r="K401" i="20" s="1"/>
  <c r="M298" i="20"/>
  <c r="X365" i="20"/>
  <c r="Z399" i="20" s="1"/>
  <c r="AC359" i="20"/>
  <c r="AD359" i="20" s="1"/>
  <c r="M427" i="20"/>
  <c r="H434" i="20"/>
  <c r="AC132" i="20"/>
  <c r="AC138" i="20"/>
  <c r="AN205" i="20"/>
  <c r="L241" i="20"/>
  <c r="AA363" i="20"/>
  <c r="AA365" i="20" s="1"/>
  <c r="AA395" i="20" s="1"/>
  <c r="AT392" i="20"/>
  <c r="AD507" i="20"/>
  <c r="M138" i="20"/>
  <c r="K194" i="20"/>
  <c r="Z205" i="20"/>
  <c r="AC271" i="20"/>
  <c r="M283" i="20"/>
  <c r="AT279" i="20"/>
  <c r="AT283" i="20" s="1"/>
  <c r="AQ321" i="20"/>
  <c r="AO354" i="20"/>
  <c r="AC363" i="20"/>
  <c r="AD378" i="20"/>
  <c r="X434" i="20"/>
  <c r="AC427" i="20"/>
  <c r="W205" i="20"/>
  <c r="AO283" i="20"/>
  <c r="AO285" i="20" s="1"/>
  <c r="AQ315" i="20" s="1"/>
  <c r="AT315" i="20" s="1"/>
  <c r="AC392" i="20"/>
  <c r="J205" i="20"/>
  <c r="AD217" i="20"/>
  <c r="AD218" i="20" s="1"/>
  <c r="Z236" i="20"/>
  <c r="AO274" i="20"/>
  <c r="AT267" i="20"/>
  <c r="AT274" i="20" s="1"/>
  <c r="I285" i="20"/>
  <c r="AD392" i="20"/>
  <c r="AB481" i="20"/>
  <c r="AB475" i="20"/>
  <c r="Y205" i="20"/>
  <c r="AM205" i="20"/>
  <c r="AB241" i="20"/>
  <c r="M267" i="20"/>
  <c r="AD271" i="20"/>
  <c r="H274" i="20"/>
  <c r="H285" i="20" s="1"/>
  <c r="AC280" i="20"/>
  <c r="AD280" i="20" s="1"/>
  <c r="X354" i="20"/>
  <c r="AC347" i="20"/>
  <c r="Z396" i="20"/>
  <c r="AT440" i="20"/>
  <c r="AR443" i="20"/>
  <c r="AR445" i="20" s="1"/>
  <c r="AB235" i="20"/>
  <c r="AS321" i="20"/>
  <c r="AI326" i="20" s="1"/>
  <c r="AR354" i="20"/>
  <c r="AD350" i="20"/>
  <c r="AC351" i="20"/>
  <c r="AD351" i="20" s="1"/>
  <c r="AT358" i="20"/>
  <c r="AT363" i="20" s="1"/>
  <c r="AO363" i="20"/>
  <c r="AO365" i="20" s="1"/>
  <c r="AQ401" i="20" s="1"/>
  <c r="AD387" i="20"/>
  <c r="K395" i="20"/>
  <c r="AR401" i="20"/>
  <c r="AA434" i="20"/>
  <c r="AD429" i="20"/>
  <c r="AD451" i="20"/>
  <c r="AD452" i="20" s="1"/>
  <c r="X514" i="20"/>
  <c r="AC507" i="20"/>
  <c r="AC514" i="20" s="1"/>
  <c r="AO523" i="20"/>
  <c r="AO525" i="20" s="1"/>
  <c r="AQ561" i="20" s="1"/>
  <c r="AR365" i="20"/>
  <c r="AR395" i="20" s="1"/>
  <c r="Y365" i="20"/>
  <c r="AP365" i="20"/>
  <c r="AC378" i="20"/>
  <c r="L395" i="20"/>
  <c r="AB315" i="20"/>
  <c r="H354" i="20"/>
  <c r="H365" i="20" s="1"/>
  <c r="AD353" i="20"/>
  <c r="AD439" i="20"/>
  <c r="AC452" i="20"/>
  <c r="AD510" i="20"/>
  <c r="AT523" i="20"/>
  <c r="AT350" i="20"/>
  <c r="AT354" i="20" s="1"/>
  <c r="M358" i="20"/>
  <c r="H443" i="20"/>
  <c r="H445" i="20" s="1"/>
  <c r="J475" i="20" s="1"/>
  <c r="M475" i="20" s="1"/>
  <c r="AS445" i="20"/>
  <c r="AS481" i="20" s="1"/>
  <c r="AI486" i="20" s="1"/>
  <c r="AD536" i="20"/>
  <c r="AB561" i="20"/>
  <c r="M347" i="20"/>
  <c r="AS401" i="20"/>
  <c r="AI406" i="20" s="1"/>
  <c r="AS395" i="20"/>
  <c r="K434" i="20"/>
  <c r="AT434" i="20"/>
  <c r="AC430" i="20"/>
  <c r="H523" i="20"/>
  <c r="AP525" i="20"/>
  <c r="M538" i="20"/>
  <c r="J396" i="20"/>
  <c r="AD396" i="20" s="1"/>
  <c r="AT429" i="20"/>
  <c r="K443" i="20"/>
  <c r="K445" i="20" s="1"/>
  <c r="K475" i="20" s="1"/>
  <c r="M472" i="20"/>
  <c r="AR481" i="20"/>
  <c r="AA514" i="20"/>
  <c r="AD512" i="20"/>
  <c r="AB525" i="20"/>
  <c r="AB555" i="20" s="1"/>
  <c r="AD541" i="20"/>
  <c r="AD552" i="20" s="1"/>
  <c r="M443" i="20"/>
  <c r="AD438" i="20"/>
  <c r="AD443" i="20" s="1"/>
  <c r="AC439" i="20"/>
  <c r="AD456" i="20"/>
  <c r="AD458" i="20" s="1"/>
  <c r="AT472" i="20"/>
  <c r="AD467" i="20"/>
  <c r="AD472" i="20" s="1"/>
  <c r="L481" i="20"/>
  <c r="AO514" i="20"/>
  <c r="X523" i="20"/>
  <c r="X525" i="20" s="1"/>
  <c r="Z555" i="20" s="1"/>
  <c r="AD521" i="20"/>
  <c r="L525" i="20"/>
  <c r="L561" i="20" s="1"/>
  <c r="AC538" i="20"/>
  <c r="AD535" i="20"/>
  <c r="AD538" i="20" s="1"/>
  <c r="X443" i="20"/>
  <c r="AC438" i="20"/>
  <c r="AC443" i="20" s="1"/>
  <c r="AR514" i="20"/>
  <c r="AR525" i="20" s="1"/>
  <c r="AT507" i="20"/>
  <c r="AT514" i="20" s="1"/>
  <c r="AA523" i="20"/>
  <c r="AA525" i="20" s="1"/>
  <c r="Z556" i="20" s="1"/>
  <c r="AO434" i="20"/>
  <c r="AO445" i="20" s="1"/>
  <c r="M430" i="20"/>
  <c r="AD433" i="20"/>
  <c r="AA443" i="20"/>
  <c r="AA445" i="20" s="1"/>
  <c r="Z476" i="20" s="1"/>
  <c r="M442" i="20"/>
  <c r="AD442" i="20" s="1"/>
  <c r="V445" i="20"/>
  <c r="AT552" i="20"/>
  <c r="K555" i="20"/>
  <c r="AT438" i="20"/>
  <c r="AA555" i="20"/>
  <c r="AR475" i="20"/>
  <c r="AC518" i="20"/>
  <c r="AC523" i="20" s="1"/>
  <c r="AC525" i="20" s="1"/>
  <c r="D85" i="19"/>
  <c r="AT43" i="19"/>
  <c r="AA75" i="19"/>
  <c r="AA125" i="19"/>
  <c r="Z156" i="19" s="1"/>
  <c r="AB161" i="19"/>
  <c r="K559" i="19"/>
  <c r="K561" i="19" s="1"/>
  <c r="J559" i="19"/>
  <c r="K239" i="19"/>
  <c r="K241" i="19" s="1"/>
  <c r="J239" i="19"/>
  <c r="AC27" i="19"/>
  <c r="AD52" i="19"/>
  <c r="AR114" i="19"/>
  <c r="AC187" i="19"/>
  <c r="AR34" i="19"/>
  <c r="AR45" i="19" s="1"/>
  <c r="X43" i="19"/>
  <c r="K75" i="19"/>
  <c r="AD109" i="19"/>
  <c r="AC132" i="19"/>
  <c r="AD129" i="19"/>
  <c r="AD132" i="19" s="1"/>
  <c r="AO34" i="19"/>
  <c r="AT27" i="19"/>
  <c r="AT34" i="19" s="1"/>
  <c r="M43" i="19"/>
  <c r="M45" i="19" s="1"/>
  <c r="AD38" i="19"/>
  <c r="AB81" i="19"/>
  <c r="AD31" i="19"/>
  <c r="AA43" i="19"/>
  <c r="AA45" i="19" s="1"/>
  <c r="AA79" i="19" s="1"/>
  <c r="AA81" i="19" s="1"/>
  <c r="AR75" i="19"/>
  <c r="AQ76" i="19"/>
  <c r="AR81" i="19"/>
  <c r="AC114" i="19"/>
  <c r="AD108" i="19"/>
  <c r="AR123" i="19"/>
  <c r="AD120" i="19"/>
  <c r="W125" i="19"/>
  <c r="L161" i="19"/>
  <c r="M188" i="19"/>
  <c r="AD188" i="19" s="1"/>
  <c r="AC190" i="19"/>
  <c r="AD190" i="19" s="1"/>
  <c r="M434" i="19"/>
  <c r="AD27" i="19"/>
  <c r="AD33" i="19"/>
  <c r="AO43" i="19"/>
  <c r="AO45" i="19" s="1"/>
  <c r="AQ81" i="19" s="1"/>
  <c r="AS75" i="19"/>
  <c r="AS81" i="19"/>
  <c r="AA114" i="19"/>
  <c r="M119" i="19"/>
  <c r="AD119" i="19" s="1"/>
  <c r="X123" i="19"/>
  <c r="X125" i="19" s="1"/>
  <c r="Z159" i="19" s="1"/>
  <c r="AT198" i="19"/>
  <c r="AT203" i="19" s="1"/>
  <c r="AO203" i="19"/>
  <c r="AO205" i="19" s="1"/>
  <c r="AQ241" i="19" s="1"/>
  <c r="AD212" i="19"/>
  <c r="AT232" i="19"/>
  <c r="M58" i="19"/>
  <c r="M273" i="19"/>
  <c r="AD273" i="19" s="1"/>
  <c r="K274" i="19"/>
  <c r="K285" i="19" s="1"/>
  <c r="AD28" i="19"/>
  <c r="AD41" i="19"/>
  <c r="AC72" i="19"/>
  <c r="L75" i="19"/>
  <c r="L81" i="19"/>
  <c r="J76" i="19"/>
  <c r="Z155" i="19"/>
  <c r="AR203" i="19"/>
  <c r="AR205" i="19" s="1"/>
  <c r="AR241" i="19" s="1"/>
  <c r="AQ235" i="19"/>
  <c r="AT283" i="19"/>
  <c r="H114" i="19"/>
  <c r="H125" i="19" s="1"/>
  <c r="M107" i="19"/>
  <c r="AC123" i="19"/>
  <c r="X34" i="19"/>
  <c r="AC30" i="19"/>
  <c r="AD30" i="19" s="1"/>
  <c r="AD61" i="19"/>
  <c r="AD72" i="19" s="1"/>
  <c r="AD66" i="19"/>
  <c r="M72" i="19"/>
  <c r="AT113" i="19"/>
  <c r="K123" i="19"/>
  <c r="K125" i="19" s="1"/>
  <c r="K159" i="19" s="1"/>
  <c r="K161" i="19" s="1"/>
  <c r="I125" i="19"/>
  <c r="AS125" i="19"/>
  <c r="AS155" i="19" s="1"/>
  <c r="AD152" i="19"/>
  <c r="AD192" i="19"/>
  <c r="AA479" i="19"/>
  <c r="AA481" i="19" s="1"/>
  <c r="S485" i="19" s="1"/>
  <c r="AA399" i="19"/>
  <c r="AA401" i="19" s="1"/>
  <c r="S405" i="19" s="1"/>
  <c r="AB75" i="19"/>
  <c r="H274" i="19"/>
  <c r="H285" i="19" s="1"/>
  <c r="AR285" i="19"/>
  <c r="AQ316" i="19" s="1"/>
  <c r="AD392" i="19"/>
  <c r="AC52" i="19"/>
  <c r="Z76" i="19"/>
  <c r="H194" i="19"/>
  <c r="AT189" i="19"/>
  <c r="H203" i="19"/>
  <c r="H205" i="19" s="1"/>
  <c r="J235" i="19" s="1"/>
  <c r="M235" i="19" s="1"/>
  <c r="M274" i="19"/>
  <c r="AD268" i="19"/>
  <c r="AC312" i="19"/>
  <c r="AD301" i="19"/>
  <c r="AD312" i="19" s="1"/>
  <c r="AO354" i="19"/>
  <c r="AT347" i="19"/>
  <c r="H34" i="19"/>
  <c r="H45" i="19" s="1"/>
  <c r="AC38" i="19"/>
  <c r="AC43" i="19" s="1"/>
  <c r="AT107" i="19"/>
  <c r="AO123" i="19"/>
  <c r="AO125" i="19" s="1"/>
  <c r="AQ155" i="19" s="1"/>
  <c r="AD193" i="19"/>
  <c r="AD199" i="19"/>
  <c r="W285" i="19"/>
  <c r="X365" i="19"/>
  <c r="Z395" i="19" s="1"/>
  <c r="AC395" i="19" s="1"/>
  <c r="M118" i="19"/>
  <c r="AB155" i="19"/>
  <c r="AR194" i="19"/>
  <c r="D249" i="19"/>
  <c r="Y285" i="19"/>
  <c r="AS285" i="19"/>
  <c r="AS315" i="19" s="1"/>
  <c r="AD298" i="19"/>
  <c r="AS401" i="19"/>
  <c r="AI406" i="19" s="1"/>
  <c r="Z396" i="19"/>
  <c r="D406" i="19"/>
  <c r="X445" i="19"/>
  <c r="Z475" i="19" s="1"/>
  <c r="AI485" i="19"/>
  <c r="AI490" i="19"/>
  <c r="AT187" i="19"/>
  <c r="AT194" i="19" s="1"/>
  <c r="K203" i="19"/>
  <c r="K205" i="19" s="1"/>
  <c r="K235" i="19" s="1"/>
  <c r="AA203" i="19"/>
  <c r="AA205" i="19" s="1"/>
  <c r="AA235" i="19" s="1"/>
  <c r="AC232" i="19"/>
  <c r="Z236" i="19"/>
  <c r="AD267" i="19"/>
  <c r="AD274" i="19" s="1"/>
  <c r="I285" i="19"/>
  <c r="AI565" i="19"/>
  <c r="AR68" i="22" s="1"/>
  <c r="AI570" i="19"/>
  <c r="AS561" i="19"/>
  <c r="AQ556" i="19"/>
  <c r="AS555" i="19"/>
  <c r="X194" i="19"/>
  <c r="X205" i="19" s="1"/>
  <c r="AC189" i="19"/>
  <c r="AD189" i="19" s="1"/>
  <c r="AD232" i="19"/>
  <c r="AB241" i="19"/>
  <c r="AO274" i="19"/>
  <c r="AT267" i="19"/>
  <c r="AT274" i="19" s="1"/>
  <c r="AA283" i="19"/>
  <c r="AA285" i="19" s="1"/>
  <c r="AA319" i="19" s="1"/>
  <c r="AA321" i="19" s="1"/>
  <c r="S325" i="19" s="1"/>
  <c r="AC278" i="19"/>
  <c r="AC283" i="19" s="1"/>
  <c r="AC285" i="19" s="1"/>
  <c r="AC292" i="19"/>
  <c r="AD378" i="19"/>
  <c r="AS235" i="19"/>
  <c r="X274" i="19"/>
  <c r="X283" i="19"/>
  <c r="AB321" i="19"/>
  <c r="AR354" i="19"/>
  <c r="AT350" i="19"/>
  <c r="AC363" i="19"/>
  <c r="Y365" i="19"/>
  <c r="AC428" i="19"/>
  <c r="AD428" i="19" s="1"/>
  <c r="AD467" i="19"/>
  <c r="H523" i="19"/>
  <c r="H525" i="19" s="1"/>
  <c r="M518" i="19"/>
  <c r="J555" i="19"/>
  <c r="AR555" i="19"/>
  <c r="AB235" i="19"/>
  <c r="AR315" i="19"/>
  <c r="H354" i="19"/>
  <c r="M347" i="19"/>
  <c r="AO363" i="19"/>
  <c r="AO365" i="19" s="1"/>
  <c r="K365" i="19"/>
  <c r="K399" i="19" s="1"/>
  <c r="K401" i="19" s="1"/>
  <c r="AB401" i="19"/>
  <c r="X434" i="19"/>
  <c r="AC427" i="19"/>
  <c r="AD427" i="19" s="1"/>
  <c r="AD434" i="19" s="1"/>
  <c r="M472" i="19"/>
  <c r="AA525" i="19"/>
  <c r="AA559" i="19" s="1"/>
  <c r="AA561" i="19" s="1"/>
  <c r="S565" i="19" s="1"/>
  <c r="J236" i="19"/>
  <c r="AD236" i="19" s="1"/>
  <c r="AO283" i="19"/>
  <c r="AO285" i="19" s="1"/>
  <c r="AQ321" i="19" s="1"/>
  <c r="AS321" i="19"/>
  <c r="AI326" i="19" s="1"/>
  <c r="H363" i="19"/>
  <c r="AR363" i="19"/>
  <c r="AT443" i="19"/>
  <c r="AC472" i="19"/>
  <c r="K475" i="19"/>
  <c r="AT552" i="19"/>
  <c r="M278" i="19"/>
  <c r="AC354" i="19"/>
  <c r="AD369" i="19"/>
  <c r="AD372" i="19" s="1"/>
  <c r="AD439" i="19"/>
  <c r="L525" i="19"/>
  <c r="AC298" i="19"/>
  <c r="L321" i="19"/>
  <c r="M363" i="19"/>
  <c r="AM365" i="19"/>
  <c r="L395" i="19"/>
  <c r="AS395" i="19"/>
  <c r="AD430" i="19"/>
  <c r="L445" i="19"/>
  <c r="K479" i="19" s="1"/>
  <c r="K481" i="19" s="1"/>
  <c r="AD450" i="19"/>
  <c r="AD452" i="19" s="1"/>
  <c r="AT509" i="19"/>
  <c r="AT514" i="19" s="1"/>
  <c r="AO514" i="19"/>
  <c r="AC198" i="19"/>
  <c r="AC203" i="19" s="1"/>
  <c r="X354" i="19"/>
  <c r="AD438" i="19"/>
  <c r="AB315" i="19"/>
  <c r="AA434" i="19"/>
  <c r="M441" i="19"/>
  <c r="AD441" i="19" s="1"/>
  <c r="L481" i="19"/>
  <c r="AT512" i="19"/>
  <c r="M514" i="19"/>
  <c r="K523" i="19"/>
  <c r="K525" i="19" s="1"/>
  <c r="J556" i="19" s="1"/>
  <c r="AD556" i="19" s="1"/>
  <c r="AD519" i="19"/>
  <c r="AT521" i="19"/>
  <c r="AT523" i="19" s="1"/>
  <c r="AT525" i="19" s="1"/>
  <c r="AD537" i="19"/>
  <c r="AD538" i="19" s="1"/>
  <c r="AC552" i="19"/>
  <c r="L561" i="19"/>
  <c r="AA395" i="19"/>
  <c r="M458" i="19"/>
  <c r="AD508" i="19"/>
  <c r="AB395" i="19"/>
  <c r="AA445" i="19"/>
  <c r="AA475" i="19" s="1"/>
  <c r="AN445" i="19"/>
  <c r="X523" i="19"/>
  <c r="X525" i="19" s="1"/>
  <c r="Z555" i="19" s="1"/>
  <c r="AC555" i="19" s="1"/>
  <c r="AC519" i="19"/>
  <c r="AN525" i="19"/>
  <c r="L315" i="19"/>
  <c r="AT358" i="19"/>
  <c r="AT363" i="19" s="1"/>
  <c r="AP445" i="19"/>
  <c r="AD455" i="19"/>
  <c r="AD458" i="19" s="1"/>
  <c r="AB481" i="19"/>
  <c r="X514" i="19"/>
  <c r="AC510" i="19"/>
  <c r="AD510" i="19" s="1"/>
  <c r="AC523" i="19"/>
  <c r="AO523" i="19"/>
  <c r="AT532" i="19"/>
  <c r="Z556" i="19"/>
  <c r="H434" i="19"/>
  <c r="H445" i="19" s="1"/>
  <c r="J475" i="19" s="1"/>
  <c r="M475" i="19" s="1"/>
  <c r="AO443" i="19"/>
  <c r="AO445" i="19" s="1"/>
  <c r="AQ481" i="19" s="1"/>
  <c r="G445" i="19"/>
  <c r="AQ445" i="19"/>
  <c r="AD461" i="19"/>
  <c r="AD472" i="19" s="1"/>
  <c r="AD522" i="19"/>
  <c r="AB561" i="19"/>
  <c r="AC513" i="19"/>
  <c r="AD513" i="19" s="1"/>
  <c r="AC522" i="19"/>
  <c r="Z525" i="19"/>
  <c r="AA555" i="19" s="1"/>
  <c r="AD548" i="19"/>
  <c r="AD552" i="19" s="1"/>
  <c r="AB555" i="19"/>
  <c r="L475" i="19"/>
  <c r="Z476" i="19"/>
  <c r="AC438" i="19"/>
  <c r="AC443" i="19" s="1"/>
  <c r="AR475" i="19"/>
  <c r="L555" i="19"/>
  <c r="AS475" i="19"/>
  <c r="AT427" i="19"/>
  <c r="AT434" i="19" s="1"/>
  <c r="D166" i="18"/>
  <c r="K45" i="18"/>
  <c r="K75" i="18" s="1"/>
  <c r="Z75" i="18"/>
  <c r="AD112" i="18"/>
  <c r="M123" i="18"/>
  <c r="AC43" i="18"/>
  <c r="AD72" i="18"/>
  <c r="AA45" i="18"/>
  <c r="D86" i="18"/>
  <c r="V86" i="18" s="1"/>
  <c r="AT34" i="18"/>
  <c r="AO45" i="18"/>
  <c r="S86" i="18"/>
  <c r="AQ75" i="18"/>
  <c r="AT114" i="18"/>
  <c r="AR45" i="18"/>
  <c r="AR81" i="18" s="1"/>
  <c r="AD109" i="18"/>
  <c r="AD28" i="18"/>
  <c r="AD39" i="18"/>
  <c r="AD52" i="18"/>
  <c r="AS75" i="18"/>
  <c r="AB75" i="18"/>
  <c r="J75" i="18"/>
  <c r="AS81" i="18"/>
  <c r="AD108" i="18"/>
  <c r="Z76" i="18"/>
  <c r="AD33" i="18"/>
  <c r="AD58" i="18"/>
  <c r="AD113" i="18"/>
  <c r="AC107" i="18"/>
  <c r="AC114" i="18" s="1"/>
  <c r="AA123" i="18"/>
  <c r="AA125" i="18" s="1"/>
  <c r="Z156" i="18" s="1"/>
  <c r="AT28" i="18"/>
  <c r="AT38" i="18"/>
  <c r="AT43" i="18" s="1"/>
  <c r="AT45" i="18" s="1"/>
  <c r="AT111" i="18"/>
  <c r="AT123" i="18"/>
  <c r="AC138" i="18"/>
  <c r="AD137" i="18"/>
  <c r="AD138" i="18" s="1"/>
  <c r="AC152" i="18"/>
  <c r="AA194" i="18"/>
  <c r="K194" i="18"/>
  <c r="K205" i="18" s="1"/>
  <c r="Y205" i="18"/>
  <c r="AS205" i="18"/>
  <c r="L75" i="18"/>
  <c r="K34" i="18"/>
  <c r="K125" i="18"/>
  <c r="K479" i="18"/>
  <c r="K481" i="18" s="1"/>
  <c r="J559" i="18"/>
  <c r="J239" i="18"/>
  <c r="K159" i="18"/>
  <c r="K161" i="18" s="1"/>
  <c r="AC27" i="18"/>
  <c r="AC34" i="18" s="1"/>
  <c r="M34" i="18"/>
  <c r="M38" i="18"/>
  <c r="M72" i="18"/>
  <c r="AA75" i="18"/>
  <c r="AQ81" i="18"/>
  <c r="H114" i="18"/>
  <c r="I205" i="18"/>
  <c r="AO285" i="18"/>
  <c r="AQ321" i="18" s="1"/>
  <c r="H434" i="18"/>
  <c r="M431" i="18"/>
  <c r="AD431" i="18" s="1"/>
  <c r="AB561" i="18"/>
  <c r="AB555" i="18"/>
  <c r="AD118" i="18"/>
  <c r="AD123" i="18" s="1"/>
  <c r="AC194" i="18"/>
  <c r="X43" i="18"/>
  <c r="X45" i="18" s="1"/>
  <c r="Z79" i="18" s="1"/>
  <c r="AM125" i="18"/>
  <c r="AB161" i="18"/>
  <c r="AO194" i="18"/>
  <c r="AT187" i="18"/>
  <c r="AT194" i="18" s="1"/>
  <c r="AA205" i="18"/>
  <c r="AA235" i="18" s="1"/>
  <c r="AC125" i="18"/>
  <c r="M194" i="18"/>
  <c r="J79" i="18"/>
  <c r="H203" i="18"/>
  <c r="H205" i="18" s="1"/>
  <c r="AC52" i="18"/>
  <c r="AA79" i="18"/>
  <c r="AA81" i="18" s="1"/>
  <c r="S89" i="18" s="1"/>
  <c r="M107" i="18"/>
  <c r="AR114" i="18"/>
  <c r="AR125" i="18" s="1"/>
  <c r="H123" i="18"/>
  <c r="F125" i="18"/>
  <c r="AD142" i="18"/>
  <c r="AD152" i="18" s="1"/>
  <c r="AR194" i="18"/>
  <c r="AR205" i="18" s="1"/>
  <c r="AD191" i="18"/>
  <c r="AD194" i="18" s="1"/>
  <c r="AD192" i="18"/>
  <c r="M193" i="18"/>
  <c r="AD193" i="18" s="1"/>
  <c r="AO125" i="18"/>
  <c r="AQ161" i="18" s="1"/>
  <c r="J156" i="18"/>
  <c r="AT203" i="18"/>
  <c r="AM205" i="18"/>
  <c r="S326" i="18"/>
  <c r="X114" i="18"/>
  <c r="X125" i="18"/>
  <c r="Z159" i="18" s="1"/>
  <c r="Y125" i="18"/>
  <c r="K155" i="18"/>
  <c r="AS161" i="18"/>
  <c r="AI166" i="18" s="1"/>
  <c r="AD210" i="18"/>
  <c r="AD212" i="18" s="1"/>
  <c r="AD222" i="18"/>
  <c r="AD232" i="18" s="1"/>
  <c r="AS155" i="18"/>
  <c r="X194" i="18"/>
  <c r="X205" i="18" s="1"/>
  <c r="AC198" i="18"/>
  <c r="AC203" i="18" s="1"/>
  <c r="AC205" i="18" s="1"/>
  <c r="AD227" i="18"/>
  <c r="X274" i="18"/>
  <c r="AD272" i="18"/>
  <c r="AT283" i="18"/>
  <c r="AT285" i="18" s="1"/>
  <c r="AC292" i="18"/>
  <c r="AT312" i="18"/>
  <c r="AT351" i="18"/>
  <c r="M353" i="18"/>
  <c r="AD353" i="18" s="1"/>
  <c r="AB155" i="18"/>
  <c r="AC232" i="18"/>
  <c r="AB241" i="18"/>
  <c r="AC274" i="18"/>
  <c r="M312" i="18"/>
  <c r="AR321" i="18"/>
  <c r="X523" i="18"/>
  <c r="AC518" i="18"/>
  <c r="AC523" i="18" s="1"/>
  <c r="AC525" i="18" s="1"/>
  <c r="AO203" i="18"/>
  <c r="J235" i="18"/>
  <c r="M283" i="18"/>
  <c r="M285" i="18" s="1"/>
  <c r="AD278" i="18"/>
  <c r="AD283" i="18" s="1"/>
  <c r="V285" i="18"/>
  <c r="L321" i="18"/>
  <c r="AS321" i="18"/>
  <c r="AI326" i="18" s="1"/>
  <c r="AR354" i="18"/>
  <c r="M198" i="18"/>
  <c r="AO274" i="18"/>
  <c r="K283" i="18"/>
  <c r="AT280" i="18"/>
  <c r="M282" i="18"/>
  <c r="AD282" i="18" s="1"/>
  <c r="W285" i="18"/>
  <c r="AT349" i="18"/>
  <c r="M351" i="18"/>
  <c r="AD351" i="18" s="1"/>
  <c r="AC352" i="18"/>
  <c r="AD352" i="18" s="1"/>
  <c r="X363" i="18"/>
  <c r="AC358" i="18"/>
  <c r="AC363" i="18" s="1"/>
  <c r="L235" i="18"/>
  <c r="AS241" i="18"/>
  <c r="AI246" i="18" s="1"/>
  <c r="AD269" i="18"/>
  <c r="AD274" i="18" s="1"/>
  <c r="X283" i="18"/>
  <c r="AC278" i="18"/>
  <c r="AC283" i="18" s="1"/>
  <c r="AD281" i="18"/>
  <c r="AA315" i="18"/>
  <c r="L315" i="18"/>
  <c r="X354" i="18"/>
  <c r="AC347" i="18"/>
  <c r="AC354" i="18" s="1"/>
  <c r="AA365" i="18"/>
  <c r="Z396" i="18" s="1"/>
  <c r="K274" i="18"/>
  <c r="AA285" i="18"/>
  <c r="Z316" i="18" s="1"/>
  <c r="H283" i="18"/>
  <c r="H285" i="18" s="1"/>
  <c r="J319" i="18" s="1"/>
  <c r="AD292" i="18"/>
  <c r="AB315" i="18"/>
  <c r="AD350" i="18"/>
  <c r="AT363" i="18"/>
  <c r="AC514" i="18"/>
  <c r="AS235" i="18"/>
  <c r="AQ315" i="18"/>
  <c r="AO363" i="18"/>
  <c r="AO365" i="18" s="1"/>
  <c r="AR315" i="18"/>
  <c r="AR363" i="18"/>
  <c r="AR365" i="18" s="1"/>
  <c r="AR395" i="18" s="1"/>
  <c r="AP365" i="18"/>
  <c r="AB401" i="18"/>
  <c r="AR514" i="18"/>
  <c r="AB235" i="18"/>
  <c r="AS315" i="18"/>
  <c r="AQ316" i="18"/>
  <c r="AQ365" i="18"/>
  <c r="AD378" i="18"/>
  <c r="AD392" i="18"/>
  <c r="K434" i="18"/>
  <c r="AO443" i="18"/>
  <c r="AO445" i="18" s="1"/>
  <c r="AQ481" i="18" s="1"/>
  <c r="AT523" i="18"/>
  <c r="AT525" i="18" s="1"/>
  <c r="M552" i="18"/>
  <c r="J555" i="18"/>
  <c r="AT267" i="18"/>
  <c r="AT274" i="18" s="1"/>
  <c r="K354" i="18"/>
  <c r="H354" i="18"/>
  <c r="K365" i="18"/>
  <c r="J396" i="18" s="1"/>
  <c r="AD396" i="18" s="1"/>
  <c r="AD359" i="18"/>
  <c r="AB365" i="18"/>
  <c r="AQ395" i="18"/>
  <c r="AC427" i="18"/>
  <c r="X434" i="18"/>
  <c r="X445" i="18" s="1"/>
  <c r="AC452" i="18"/>
  <c r="AD450" i="18"/>
  <c r="AD452" i="18" s="1"/>
  <c r="J476" i="18"/>
  <c r="M472" i="18"/>
  <c r="H523" i="18"/>
  <c r="H525" i="18" s="1"/>
  <c r="AD520" i="18"/>
  <c r="AT532" i="18"/>
  <c r="M358" i="18"/>
  <c r="AD372" i="18"/>
  <c r="H445" i="18"/>
  <c r="J475" i="18" s="1"/>
  <c r="AD507" i="18"/>
  <c r="AD511" i="18"/>
  <c r="AD552" i="18"/>
  <c r="AT347" i="18"/>
  <c r="AD361" i="18"/>
  <c r="AQ401" i="18"/>
  <c r="AS395" i="18"/>
  <c r="AA434" i="18"/>
  <c r="K445" i="18"/>
  <c r="K475" i="18" s="1"/>
  <c r="AA443" i="18"/>
  <c r="AA445" i="18" s="1"/>
  <c r="AA479" i="18" s="1"/>
  <c r="AA481" i="18" s="1"/>
  <c r="S485" i="18" s="1"/>
  <c r="AC442" i="18"/>
  <c r="AD442" i="18" s="1"/>
  <c r="AR481" i="18"/>
  <c r="X514" i="18"/>
  <c r="M523" i="18"/>
  <c r="AD518" i="18"/>
  <c r="AC552" i="18"/>
  <c r="AB395" i="18"/>
  <c r="AC430" i="18"/>
  <c r="AT438" i="18"/>
  <c r="AT443" i="18" s="1"/>
  <c r="AT445" i="18" s="1"/>
  <c r="I445" i="18"/>
  <c r="AD458" i="18"/>
  <c r="AB481" i="18"/>
  <c r="AA514" i="18"/>
  <c r="AC521" i="18"/>
  <c r="Z525" i="18"/>
  <c r="AA555" i="18" s="1"/>
  <c r="AC538" i="18"/>
  <c r="AD535" i="18"/>
  <c r="AD538" i="18" s="1"/>
  <c r="H363" i="18"/>
  <c r="AT442" i="18"/>
  <c r="L481" i="18"/>
  <c r="AQ476" i="18"/>
  <c r="AO514" i="18"/>
  <c r="AT507" i="18"/>
  <c r="AT514" i="18" s="1"/>
  <c r="AA523" i="18"/>
  <c r="AA525" i="18" s="1"/>
  <c r="AA559" i="18" s="1"/>
  <c r="AA561" i="18" s="1"/>
  <c r="S565" i="18" s="1"/>
  <c r="L525" i="18"/>
  <c r="L561" i="18" s="1"/>
  <c r="K555" i="18"/>
  <c r="L395" i="18"/>
  <c r="AS475" i="18"/>
  <c r="AS555" i="18"/>
  <c r="AS401" i="18"/>
  <c r="AI406" i="18" s="1"/>
  <c r="AD427" i="18"/>
  <c r="AT428" i="18"/>
  <c r="AT434" i="18" s="1"/>
  <c r="M438" i="18"/>
  <c r="AT511" i="18"/>
  <c r="AR401" i="18"/>
  <c r="F445" i="18"/>
  <c r="AD451" i="18"/>
  <c r="AC472" i="18"/>
  <c r="AD467" i="18"/>
  <c r="AD472" i="18" s="1"/>
  <c r="AO523" i="18"/>
  <c r="AO525" i="18" s="1"/>
  <c r="AQ561" i="18" s="1"/>
  <c r="AD521" i="18"/>
  <c r="G525" i="18"/>
  <c r="V525" i="18"/>
  <c r="AN525" i="18"/>
  <c r="M538" i="18"/>
  <c r="AT552" i="18"/>
  <c r="M430" i="18"/>
  <c r="AD430" i="18" s="1"/>
  <c r="M512" i="18"/>
  <c r="AD512" i="18" s="1"/>
  <c r="AR523" i="18"/>
  <c r="AR525" i="18" s="1"/>
  <c r="AR561" i="18" s="1"/>
  <c r="AP525" i="18"/>
  <c r="AR475" i="18"/>
  <c r="J75" i="17"/>
  <c r="M75" i="17" s="1"/>
  <c r="M39" i="17"/>
  <c r="AD39" i="17" s="1"/>
  <c r="M58" i="17"/>
  <c r="J76" i="17"/>
  <c r="K79" i="17"/>
  <c r="K81" i="17" s="1"/>
  <c r="AC34" i="17"/>
  <c r="AD32" i="17"/>
  <c r="AD41" i="17"/>
  <c r="AD68" i="17"/>
  <c r="AD72" i="17" s="1"/>
  <c r="AR34" i="17"/>
  <c r="AR45" i="17" s="1"/>
  <c r="H43" i="17"/>
  <c r="H45" i="17" s="1"/>
  <c r="AT42" i="17"/>
  <c r="AT43" i="17" s="1"/>
  <c r="AT45" i="17" s="1"/>
  <c r="AD52" i="17"/>
  <c r="L81" i="17"/>
  <c r="L75" i="17"/>
  <c r="AO125" i="17"/>
  <c r="AQ161" i="17" s="1"/>
  <c r="AJ86" i="17"/>
  <c r="AT27" i="17"/>
  <c r="AT34" i="17" s="1"/>
  <c r="AO34" i="17"/>
  <c r="AD29" i="17"/>
  <c r="AT72" i="17"/>
  <c r="AA75" i="17"/>
  <c r="AA79" i="17"/>
  <c r="AA81" i="17" s="1"/>
  <c r="Z76" i="17"/>
  <c r="AD31" i="17"/>
  <c r="X43" i="17"/>
  <c r="AA114" i="17"/>
  <c r="AA125" i="17" s="1"/>
  <c r="AQ156" i="17"/>
  <c r="Z315" i="17"/>
  <c r="AC38" i="17"/>
  <c r="AC43" i="17" s="1"/>
  <c r="AC45" i="17" s="1"/>
  <c r="AO43" i="17"/>
  <c r="AT109" i="17"/>
  <c r="AT114" i="17" s="1"/>
  <c r="H123" i="17"/>
  <c r="AD136" i="17"/>
  <c r="H194" i="17"/>
  <c r="AD190" i="17"/>
  <c r="K205" i="17"/>
  <c r="AD212" i="17"/>
  <c r="AD312" i="17"/>
  <c r="K365" i="17"/>
  <c r="J396" i="17" s="1"/>
  <c r="M27" i="17"/>
  <c r="AD62" i="17"/>
  <c r="AB81" i="17"/>
  <c r="M118" i="17"/>
  <c r="L161" i="17"/>
  <c r="M187" i="17"/>
  <c r="H203" i="17"/>
  <c r="M198" i="17"/>
  <c r="AT203" i="17"/>
  <c r="AD202" i="17"/>
  <c r="AN205" i="17"/>
  <c r="M218" i="17"/>
  <c r="AC281" i="17"/>
  <c r="X34" i="17"/>
  <c r="K155" i="17"/>
  <c r="M52" i="17"/>
  <c r="AS75" i="17"/>
  <c r="J79" i="17"/>
  <c r="X123" i="17"/>
  <c r="X125" i="17" s="1"/>
  <c r="AD122" i="17"/>
  <c r="AP125" i="17"/>
  <c r="Z155" i="17"/>
  <c r="X194" i="17"/>
  <c r="X114" i="17"/>
  <c r="AC107" i="17"/>
  <c r="AC110" i="17"/>
  <c r="AD110" i="17" s="1"/>
  <c r="AO114" i="17"/>
  <c r="AC123" i="17"/>
  <c r="AD138" i="17"/>
  <c r="AC152" i="17"/>
  <c r="AA194" i="17"/>
  <c r="X203" i="17"/>
  <c r="AD200" i="17"/>
  <c r="X283" i="17"/>
  <c r="X285" i="17" s="1"/>
  <c r="AC278" i="17"/>
  <c r="AC283" i="17" s="1"/>
  <c r="AC285" i="17" s="1"/>
  <c r="AS321" i="17"/>
  <c r="AI326" i="17" s="1"/>
  <c r="J559" i="17"/>
  <c r="K239" i="17"/>
  <c r="K241" i="17" s="1"/>
  <c r="K399" i="17"/>
  <c r="K401" i="17" s="1"/>
  <c r="K159" i="17"/>
  <c r="K161" i="17" s="1"/>
  <c r="M38" i="17"/>
  <c r="M72" i="17"/>
  <c r="AD109" i="17"/>
  <c r="AD113" i="17"/>
  <c r="AT118" i="17"/>
  <c r="AT123" i="17" s="1"/>
  <c r="AD152" i="17"/>
  <c r="AB161" i="17"/>
  <c r="AO194" i="17"/>
  <c r="AO205" i="17" s="1"/>
  <c r="AT187" i="17"/>
  <c r="AT194" i="17" s="1"/>
  <c r="AA203" i="17"/>
  <c r="AA205" i="17" s="1"/>
  <c r="Z236" i="17"/>
  <c r="AA283" i="17"/>
  <c r="AA285" i="17" s="1"/>
  <c r="AA319" i="17" s="1"/>
  <c r="AA321" i="17" s="1"/>
  <c r="S326" i="17"/>
  <c r="AT431" i="17"/>
  <c r="AO434" i="17"/>
  <c r="AD107" i="17"/>
  <c r="AA479" i="17"/>
  <c r="AA481" i="17" s="1"/>
  <c r="S485" i="17" s="1"/>
  <c r="AA559" i="17"/>
  <c r="AA561" i="17" s="1"/>
  <c r="S565" i="17" s="1"/>
  <c r="Z319" i="17"/>
  <c r="AA239" i="17"/>
  <c r="AA241" i="17" s="1"/>
  <c r="S245" i="17" s="1"/>
  <c r="Z159" i="17"/>
  <c r="AR123" i="17"/>
  <c r="AR125" i="17" s="1"/>
  <c r="AR161" i="17" s="1"/>
  <c r="M192" i="17"/>
  <c r="AD192" i="17" s="1"/>
  <c r="Z205" i="17"/>
  <c r="AC232" i="17"/>
  <c r="AD221" i="17"/>
  <c r="AD232" i="17" s="1"/>
  <c r="M274" i="17"/>
  <c r="AD267" i="17"/>
  <c r="D326" i="17"/>
  <c r="J156" i="17"/>
  <c r="AA235" i="17"/>
  <c r="AA274" i="17"/>
  <c r="AO285" i="17"/>
  <c r="G285" i="17"/>
  <c r="X354" i="17"/>
  <c r="AC347" i="17"/>
  <c r="AC354" i="17" s="1"/>
  <c r="M363" i="17"/>
  <c r="AD358" i="17"/>
  <c r="M508" i="17"/>
  <c r="AD508" i="17" s="1"/>
  <c r="H514" i="17"/>
  <c r="H114" i="17"/>
  <c r="AB241" i="17"/>
  <c r="H285" i="17"/>
  <c r="J315" i="17" s="1"/>
  <c r="AB315" i="17"/>
  <c r="L155" i="17"/>
  <c r="AT232" i="17"/>
  <c r="AQ285" i="17"/>
  <c r="AC312" i="17"/>
  <c r="AC187" i="17"/>
  <c r="AC194" i="17" s="1"/>
  <c r="AD269" i="17"/>
  <c r="M283" i="17"/>
  <c r="M285" i="17" s="1"/>
  <c r="AT312" i="17"/>
  <c r="AQ556" i="17"/>
  <c r="AR155" i="17"/>
  <c r="K235" i="17"/>
  <c r="AR241" i="17"/>
  <c r="AD268" i="17"/>
  <c r="AD272" i="17"/>
  <c r="K283" i="17"/>
  <c r="AD281" i="17"/>
  <c r="AD292" i="17"/>
  <c r="AD295" i="17"/>
  <c r="AD298" i="17" s="1"/>
  <c r="AQ321" i="17"/>
  <c r="AC198" i="17"/>
  <c r="AC203" i="17" s="1"/>
  <c r="L241" i="17"/>
  <c r="AS241" i="17"/>
  <c r="AI246" i="17" s="1"/>
  <c r="AR321" i="17"/>
  <c r="M354" i="17"/>
  <c r="S566" i="17"/>
  <c r="S569" i="17"/>
  <c r="M538" i="17"/>
  <c r="AR235" i="17"/>
  <c r="L315" i="17"/>
  <c r="Z316" i="17"/>
  <c r="AA354" i="17"/>
  <c r="AB365" i="17"/>
  <c r="AB401" i="17" s="1"/>
  <c r="L525" i="17"/>
  <c r="L561" i="17" s="1"/>
  <c r="AS235" i="17"/>
  <c r="AQ236" i="17"/>
  <c r="AQ315" i="17"/>
  <c r="AT315" i="17" s="1"/>
  <c r="H354" i="17"/>
  <c r="H365" i="17" s="1"/>
  <c r="X363" i="17"/>
  <c r="X365" i="17" s="1"/>
  <c r="Z399" i="17" s="1"/>
  <c r="AC358" i="17"/>
  <c r="AD450" i="17"/>
  <c r="K514" i="17"/>
  <c r="K525" i="17" s="1"/>
  <c r="M507" i="17"/>
  <c r="AC514" i="17"/>
  <c r="AT552" i="17"/>
  <c r="K274" i="17"/>
  <c r="AR315" i="17"/>
  <c r="AT351" i="17"/>
  <c r="AT354" i="17" s="1"/>
  <c r="AA363" i="17"/>
  <c r="AA365" i="17" s="1"/>
  <c r="AA399" i="17" s="1"/>
  <c r="AA401" i="17" s="1"/>
  <c r="S405" i="17" s="1"/>
  <c r="AD392" i="17"/>
  <c r="L401" i="17"/>
  <c r="AD438" i="17"/>
  <c r="M443" i="17"/>
  <c r="AB235" i="17"/>
  <c r="AS315" i="17"/>
  <c r="AQ316" i="17"/>
  <c r="AO363" i="17"/>
  <c r="AO365" i="17" s="1"/>
  <c r="AQ395" i="17" s="1"/>
  <c r="AT395" i="17" s="1"/>
  <c r="Z395" i="17"/>
  <c r="X443" i="17"/>
  <c r="AC439" i="17"/>
  <c r="M472" i="17"/>
  <c r="AO525" i="17"/>
  <c r="AQ555" i="17" s="1"/>
  <c r="AT555" i="17" s="1"/>
  <c r="AT532" i="17"/>
  <c r="J236" i="17"/>
  <c r="AD236" i="17" s="1"/>
  <c r="AT267" i="17"/>
  <c r="AT274" i="17" s="1"/>
  <c r="AT285" i="17" s="1"/>
  <c r="K354" i="17"/>
  <c r="AO354" i="17"/>
  <c r="AD352" i="17"/>
  <c r="AC361" i="17"/>
  <c r="AD361" i="17" s="1"/>
  <c r="F365" i="17"/>
  <c r="V365" i="17"/>
  <c r="AB395" i="17"/>
  <c r="M434" i="17"/>
  <c r="AA443" i="17"/>
  <c r="AA445" i="17" s="1"/>
  <c r="AA475" i="17" s="1"/>
  <c r="AO445" i="17"/>
  <c r="AQ481" i="17" s="1"/>
  <c r="AO514" i="17"/>
  <c r="AD538" i="17"/>
  <c r="AQ561" i="17"/>
  <c r="AT363" i="17"/>
  <c r="G365" i="17"/>
  <c r="AC378" i="17"/>
  <c r="AD375" i="17"/>
  <c r="AD378" i="17" s="1"/>
  <c r="AT392" i="17"/>
  <c r="AC443" i="17"/>
  <c r="AR481" i="17"/>
  <c r="AC472" i="17"/>
  <c r="AD511" i="17"/>
  <c r="L395" i="17"/>
  <c r="L481" i="17"/>
  <c r="AS475" i="17"/>
  <c r="H523" i="17"/>
  <c r="H525" i="17" s="1"/>
  <c r="M518" i="17"/>
  <c r="AR555" i="17"/>
  <c r="AT434" i="17"/>
  <c r="AD441" i="17"/>
  <c r="AD472" i="17"/>
  <c r="X514" i="17"/>
  <c r="AT518" i="17"/>
  <c r="AT523" i="17" s="1"/>
  <c r="L555" i="17"/>
  <c r="AS561" i="17"/>
  <c r="AI566" i="17" s="1"/>
  <c r="AS555" i="17"/>
  <c r="AR401" i="17"/>
  <c r="AR395" i="17"/>
  <c r="K434" i="17"/>
  <c r="AR443" i="17"/>
  <c r="AR445" i="17" s="1"/>
  <c r="AR475" i="17" s="1"/>
  <c r="AT512" i="17"/>
  <c r="AT514" i="17" s="1"/>
  <c r="AR523" i="17"/>
  <c r="AR525" i="17" s="1"/>
  <c r="AR561" i="17" s="1"/>
  <c r="AD548" i="17"/>
  <c r="AD552" i="17" s="1"/>
  <c r="AS401" i="17"/>
  <c r="AI406" i="17" s="1"/>
  <c r="AS395" i="17"/>
  <c r="AQ396" i="17"/>
  <c r="AD432" i="17"/>
  <c r="H443" i="17"/>
  <c r="AT443" i="17"/>
  <c r="F445" i="17"/>
  <c r="AD455" i="17"/>
  <c r="AD458" i="17" s="1"/>
  <c r="AB481" i="17"/>
  <c r="J476" i="17"/>
  <c r="AD476" i="17" s="1"/>
  <c r="AD510" i="17"/>
  <c r="X523" i="17"/>
  <c r="AD532" i="17"/>
  <c r="J555" i="17"/>
  <c r="X434" i="17"/>
  <c r="AC427" i="17"/>
  <c r="K443" i="17"/>
  <c r="K445" i="17" s="1"/>
  <c r="K479" i="17" s="1"/>
  <c r="K481" i="17" s="1"/>
  <c r="AD439" i="17"/>
  <c r="AD451" i="17"/>
  <c r="L475" i="17"/>
  <c r="Z476" i="17"/>
  <c r="AD519" i="17"/>
  <c r="Y525" i="17"/>
  <c r="Z556" i="17"/>
  <c r="H434" i="17"/>
  <c r="AQ475" i="17"/>
  <c r="AC518" i="17"/>
  <c r="AC523" i="17" s="1"/>
  <c r="AC525" i="17" s="1"/>
  <c r="AD72" i="16"/>
  <c r="AD28" i="16"/>
  <c r="AD34" i="16" s="1"/>
  <c r="AR45" i="16"/>
  <c r="AQ76" i="16" s="1"/>
  <c r="AQ75" i="16"/>
  <c r="AD274" i="16"/>
  <c r="AD152" i="16"/>
  <c r="AA45" i="16"/>
  <c r="Z76" i="16" s="1"/>
  <c r="AD32" i="16"/>
  <c r="H125" i="16"/>
  <c r="J159" i="16" s="1"/>
  <c r="J479" i="16"/>
  <c r="K319" i="16"/>
  <c r="K321" i="16" s="1"/>
  <c r="K559" i="16"/>
  <c r="K561" i="16" s="1"/>
  <c r="K79" i="16"/>
  <c r="K81" i="16" s="1"/>
  <c r="AC34" i="16"/>
  <c r="M34" i="16"/>
  <c r="M188" i="16"/>
  <c r="AD188" i="16" s="1"/>
  <c r="H194" i="16"/>
  <c r="AR203" i="16"/>
  <c r="AR205" i="16" s="1"/>
  <c r="AR235" i="16" s="1"/>
  <c r="AT198" i="16"/>
  <c r="AT203" i="16" s="1"/>
  <c r="AT205" i="16" s="1"/>
  <c r="AO274" i="16"/>
  <c r="AT267" i="16"/>
  <c r="L321" i="16"/>
  <c r="L315" i="16"/>
  <c r="Z479" i="16"/>
  <c r="AA239" i="16"/>
  <c r="AA241" i="16" s="1"/>
  <c r="S245" i="16" s="1"/>
  <c r="AD39" i="16"/>
  <c r="V45" i="16"/>
  <c r="AM45" i="16"/>
  <c r="L75" i="16"/>
  <c r="AA114" i="16"/>
  <c r="AA125" i="16" s="1"/>
  <c r="AD109" i="16"/>
  <c r="AR114" i="16"/>
  <c r="AR125" i="16" s="1"/>
  <c r="G125" i="16"/>
  <c r="AD131" i="16"/>
  <c r="AD132" i="16" s="1"/>
  <c r="AS161" i="16"/>
  <c r="AI166" i="16" s="1"/>
  <c r="AR34" i="16"/>
  <c r="K43" i="16"/>
  <c r="K45" i="16" s="1"/>
  <c r="K75" i="16" s="1"/>
  <c r="AD42" i="16"/>
  <c r="G45" i="16"/>
  <c r="AT52" i="16"/>
  <c r="AO114" i="16"/>
  <c r="AO125" i="16" s="1"/>
  <c r="AT118" i="16"/>
  <c r="AT120" i="16"/>
  <c r="AQ125" i="16"/>
  <c r="J155" i="16"/>
  <c r="M152" i="16"/>
  <c r="M187" i="16"/>
  <c r="H43" i="16"/>
  <c r="H45" i="16" s="1"/>
  <c r="J79" i="16" s="1"/>
  <c r="M38" i="16"/>
  <c r="H203" i="16"/>
  <c r="H205" i="16" s="1"/>
  <c r="J239" i="16" s="1"/>
  <c r="M198" i="16"/>
  <c r="K205" i="16"/>
  <c r="K239" i="16" s="1"/>
  <c r="K241" i="16" s="1"/>
  <c r="AT27" i="16"/>
  <c r="AT34" i="16" s="1"/>
  <c r="AC42" i="16"/>
  <c r="AC43" i="16" s="1"/>
  <c r="AC45" i="16" s="1"/>
  <c r="AQ45" i="16"/>
  <c r="K123" i="16"/>
  <c r="AB125" i="16"/>
  <c r="AB161" i="16" s="1"/>
  <c r="AD135" i="16"/>
  <c r="AD138" i="16" s="1"/>
  <c r="AC152" i="16"/>
  <c r="AD145" i="16"/>
  <c r="AD193" i="16"/>
  <c r="AD378" i="16"/>
  <c r="AD58" i="16"/>
  <c r="AT72" i="16"/>
  <c r="J75" i="16"/>
  <c r="M75" i="16" s="1"/>
  <c r="M72" i="16"/>
  <c r="AC112" i="16"/>
  <c r="AD112" i="16" s="1"/>
  <c r="M123" i="16"/>
  <c r="AD118" i="16"/>
  <c r="AD123" i="16" s="1"/>
  <c r="AD121" i="16"/>
  <c r="L161" i="16"/>
  <c r="K285" i="16"/>
  <c r="AD370" i="16"/>
  <c r="AC372" i="16"/>
  <c r="AB45" i="16"/>
  <c r="AB81" i="16" s="1"/>
  <c r="AC58" i="16"/>
  <c r="J76" i="16"/>
  <c r="AD107" i="16"/>
  <c r="AT152" i="16"/>
  <c r="AD270" i="16"/>
  <c r="AD271" i="16"/>
  <c r="AD349" i="16"/>
  <c r="AC107" i="16"/>
  <c r="AO43" i="16"/>
  <c r="AO45" i="16" s="1"/>
  <c r="AQ81" i="16" s="1"/>
  <c r="AT38" i="16"/>
  <c r="AT43" i="16" s="1"/>
  <c r="AT45" i="16" s="1"/>
  <c r="L81" i="16"/>
  <c r="AS81" i="16"/>
  <c r="K114" i="16"/>
  <c r="M108" i="16"/>
  <c r="AD108" i="16" s="1"/>
  <c r="AT111" i="16"/>
  <c r="AT114" i="16" s="1"/>
  <c r="H114" i="16"/>
  <c r="X123" i="16"/>
  <c r="X125" i="16" s="1"/>
  <c r="Z159" i="16" s="1"/>
  <c r="AC118" i="16"/>
  <c r="AC123" i="16" s="1"/>
  <c r="L155" i="16"/>
  <c r="AO205" i="16"/>
  <c r="AQ235" i="16" s="1"/>
  <c r="AD232" i="16"/>
  <c r="X283" i="16"/>
  <c r="X285" i="16" s="1"/>
  <c r="Z319" i="16" s="1"/>
  <c r="AC278" i="16"/>
  <c r="AC283" i="16" s="1"/>
  <c r="AN365" i="16"/>
  <c r="X194" i="16"/>
  <c r="AC187" i="16"/>
  <c r="AC194" i="16" s="1"/>
  <c r="M212" i="16"/>
  <c r="AB241" i="16"/>
  <c r="AB235" i="16"/>
  <c r="AD292" i="16"/>
  <c r="K315" i="16"/>
  <c r="Z315" i="16"/>
  <c r="Z155" i="16"/>
  <c r="AS155" i="16"/>
  <c r="AA194" i="16"/>
  <c r="M274" i="16"/>
  <c r="AT348" i="16"/>
  <c r="AO354" i="16"/>
  <c r="AD360" i="16"/>
  <c r="X43" i="16"/>
  <c r="X45" i="16" s="1"/>
  <c r="Z79" i="16" s="1"/>
  <c r="AO194" i="16"/>
  <c r="AT187" i="16"/>
  <c r="AT194" i="16" s="1"/>
  <c r="X203" i="16"/>
  <c r="Z205" i="16"/>
  <c r="AS241" i="16"/>
  <c r="AI246" i="16" s="1"/>
  <c r="J235" i="16"/>
  <c r="AR283" i="16"/>
  <c r="AR285" i="16" s="1"/>
  <c r="AR315" i="16" s="1"/>
  <c r="AT279" i="16"/>
  <c r="AT283" i="16" s="1"/>
  <c r="AT298" i="16"/>
  <c r="AB315" i="16"/>
  <c r="AC434" i="16"/>
  <c r="AD427" i="16"/>
  <c r="AR194" i="16"/>
  <c r="AD190" i="16"/>
  <c r="M191" i="16"/>
  <c r="AD191" i="16" s="1"/>
  <c r="M192" i="16"/>
  <c r="AD192" i="16" s="1"/>
  <c r="AA203" i="16"/>
  <c r="AA205" i="16" s="1"/>
  <c r="AA235" i="16" s="1"/>
  <c r="AD199" i="16"/>
  <c r="M200" i="16"/>
  <c r="AD200" i="16" s="1"/>
  <c r="M201" i="16"/>
  <c r="AD201" i="16" s="1"/>
  <c r="AD212" i="16"/>
  <c r="AD272" i="16"/>
  <c r="M282" i="16"/>
  <c r="AD282" i="16" s="1"/>
  <c r="AN285" i="16"/>
  <c r="L205" i="16"/>
  <c r="L241" i="16" s="1"/>
  <c r="AC218" i="16"/>
  <c r="AD215" i="16"/>
  <c r="AD218" i="16" s="1"/>
  <c r="AS235" i="16"/>
  <c r="AT268" i="16"/>
  <c r="M281" i="16"/>
  <c r="AD281" i="16" s="1"/>
  <c r="AB321" i="16"/>
  <c r="AC312" i="16"/>
  <c r="AD301" i="16"/>
  <c r="AD312" i="16" s="1"/>
  <c r="AR354" i="16"/>
  <c r="AR365" i="16" s="1"/>
  <c r="AQ396" i="16" s="1"/>
  <c r="AT347" i="16"/>
  <c r="K235" i="16"/>
  <c r="AM285" i="16"/>
  <c r="AT312" i="16"/>
  <c r="H363" i="16"/>
  <c r="H365" i="16" s="1"/>
  <c r="J395" i="16" s="1"/>
  <c r="M358" i="16"/>
  <c r="X365" i="16"/>
  <c r="Z395" i="16" s="1"/>
  <c r="AD377" i="16"/>
  <c r="AC378" i="16"/>
  <c r="AB401" i="16"/>
  <c r="AD433" i="16"/>
  <c r="M439" i="16"/>
  <c r="AD439" i="16" s="1"/>
  <c r="H443" i="16"/>
  <c r="H445" i="16" s="1"/>
  <c r="J475" i="16" s="1"/>
  <c r="M508" i="16"/>
  <c r="AD508" i="16" s="1"/>
  <c r="H514" i="16"/>
  <c r="V285" i="16"/>
  <c r="M298" i="16"/>
  <c r="AA445" i="16"/>
  <c r="Z476" i="16" s="1"/>
  <c r="X274" i="16"/>
  <c r="H283" i="16"/>
  <c r="M354" i="16"/>
  <c r="AD347" i="16"/>
  <c r="AA363" i="16"/>
  <c r="AA365" i="16" s="1"/>
  <c r="Z396" i="16" s="1"/>
  <c r="AD226" i="16"/>
  <c r="AD230" i="16"/>
  <c r="AA274" i="16"/>
  <c r="AA285" i="16" s="1"/>
  <c r="H274" i="16"/>
  <c r="AD278" i="16"/>
  <c r="AC292" i="16"/>
  <c r="AD304" i="16"/>
  <c r="AA354" i="16"/>
  <c r="AC348" i="16"/>
  <c r="AD348" i="16" s="1"/>
  <c r="AT363" i="16"/>
  <c r="AD392" i="16"/>
  <c r="AC198" i="16"/>
  <c r="AC203" i="16" s="1"/>
  <c r="AC205" i="16" s="1"/>
  <c r="AT218" i="16"/>
  <c r="Z236" i="16"/>
  <c r="AC274" i="16"/>
  <c r="AS285" i="16"/>
  <c r="AS321" i="16" s="1"/>
  <c r="AI326" i="16" s="1"/>
  <c r="J316" i="16"/>
  <c r="AA434" i="16"/>
  <c r="M472" i="16"/>
  <c r="M312" i="16"/>
  <c r="K363" i="16"/>
  <c r="K365" i="16" s="1"/>
  <c r="K395" i="16" s="1"/>
  <c r="AC362" i="16"/>
  <c r="AD362" i="16" s="1"/>
  <c r="I365" i="16"/>
  <c r="AO363" i="16"/>
  <c r="AD449" i="16"/>
  <c r="AD451" i="16"/>
  <c r="AD458" i="16"/>
  <c r="AD521" i="16"/>
  <c r="K443" i="16"/>
  <c r="M438" i="16"/>
  <c r="AR445" i="16"/>
  <c r="AQ476" i="16" s="1"/>
  <c r="AR481" i="16"/>
  <c r="J236" i="16"/>
  <c r="AO283" i="16"/>
  <c r="AD372" i="16"/>
  <c r="AC392" i="16"/>
  <c r="L401" i="16"/>
  <c r="AO434" i="16"/>
  <c r="AT428" i="16"/>
  <c r="AT434" i="16" s="1"/>
  <c r="AC440" i="16"/>
  <c r="AD440" i="16" s="1"/>
  <c r="X443" i="16"/>
  <c r="X445" i="16" s="1"/>
  <c r="H523" i="16"/>
  <c r="M518" i="16"/>
  <c r="J556" i="16"/>
  <c r="AD552" i="16"/>
  <c r="AB561" i="16"/>
  <c r="AB555" i="16"/>
  <c r="AT349" i="16"/>
  <c r="AT353" i="16"/>
  <c r="AD383" i="16"/>
  <c r="AD391" i="16"/>
  <c r="M392" i="16"/>
  <c r="AR434" i="16"/>
  <c r="AD442" i="16"/>
  <c r="AD507" i="16"/>
  <c r="AD514" i="16" s="1"/>
  <c r="AD519" i="16"/>
  <c r="L561" i="16"/>
  <c r="H354" i="16"/>
  <c r="AT352" i="16"/>
  <c r="L395" i="16"/>
  <c r="M434" i="16"/>
  <c r="AT472" i="16"/>
  <c r="AD465" i="16"/>
  <c r="AB481" i="16"/>
  <c r="AC552" i="16"/>
  <c r="AR561" i="16"/>
  <c r="AT438" i="16"/>
  <c r="AT443" i="16" s="1"/>
  <c r="AO443" i="16"/>
  <c r="AO445" i="16" s="1"/>
  <c r="AQ475" i="16" s="1"/>
  <c r="I445" i="16"/>
  <c r="M552" i="16"/>
  <c r="AR395" i="16"/>
  <c r="AD467" i="16"/>
  <c r="Z525" i="16"/>
  <c r="AA555" i="16" s="1"/>
  <c r="AC538" i="16"/>
  <c r="AD535" i="16"/>
  <c r="AD538" i="16" s="1"/>
  <c r="AB395" i="16"/>
  <c r="AC472" i="16"/>
  <c r="L481" i="16"/>
  <c r="AS475" i="16"/>
  <c r="AR523" i="16"/>
  <c r="AR525" i="16" s="1"/>
  <c r="AR555" i="16" s="1"/>
  <c r="L555" i="16"/>
  <c r="AS555" i="16"/>
  <c r="AT433" i="16"/>
  <c r="AC439" i="16"/>
  <c r="AC443" i="16" s="1"/>
  <c r="AC445" i="16" s="1"/>
  <c r="F445" i="16"/>
  <c r="AC458" i="16"/>
  <c r="Z475" i="16"/>
  <c r="X514" i="16"/>
  <c r="AC507" i="16"/>
  <c r="AC514" i="16" s="1"/>
  <c r="AT518" i="16"/>
  <c r="AT523" i="16" s="1"/>
  <c r="M430" i="16"/>
  <c r="AD430" i="16" s="1"/>
  <c r="AA514" i="16"/>
  <c r="AA525" i="16" s="1"/>
  <c r="AN525" i="16"/>
  <c r="M538" i="16"/>
  <c r="AT552" i="16"/>
  <c r="K434" i="16"/>
  <c r="AD429" i="16"/>
  <c r="AO514" i="16"/>
  <c r="AO525" i="16" s="1"/>
  <c r="AT507" i="16"/>
  <c r="AT514" i="16" s="1"/>
  <c r="X523" i="16"/>
  <c r="G525" i="16"/>
  <c r="AP525" i="16"/>
  <c r="AC518" i="16"/>
  <c r="AC523" i="16" s="1"/>
  <c r="AD52" i="15"/>
  <c r="H125" i="15"/>
  <c r="J155" i="15" s="1"/>
  <c r="AA125" i="15"/>
  <c r="AT114" i="15"/>
  <c r="AC45" i="15"/>
  <c r="X194" i="15"/>
  <c r="AC187" i="15"/>
  <c r="AT43" i="15"/>
  <c r="AT45" i="15" s="1"/>
  <c r="M118" i="15"/>
  <c r="AC152" i="15"/>
  <c r="M152" i="15"/>
  <c r="AA194" i="15"/>
  <c r="X205" i="15"/>
  <c r="Z235" i="15" s="1"/>
  <c r="AB241" i="15"/>
  <c r="K34" i="15"/>
  <c r="K45" i="15" s="1"/>
  <c r="AD31" i="15"/>
  <c r="AR43" i="15"/>
  <c r="AR45" i="15" s="1"/>
  <c r="AQ76" i="15" s="1"/>
  <c r="H114" i="15"/>
  <c r="X123" i="15"/>
  <c r="X125" i="15" s="1"/>
  <c r="Z155" i="15" s="1"/>
  <c r="AC119" i="15"/>
  <c r="AC123" i="15" s="1"/>
  <c r="AC125" i="15" s="1"/>
  <c r="L125" i="15"/>
  <c r="L155" i="15" s="1"/>
  <c r="AB125" i="15"/>
  <c r="AB155" i="15" s="1"/>
  <c r="L161" i="15"/>
  <c r="AD119" i="15"/>
  <c r="AD152" i="15"/>
  <c r="AD58" i="15"/>
  <c r="L81" i="15"/>
  <c r="K114" i="15"/>
  <c r="K125" i="15" s="1"/>
  <c r="AC218" i="15"/>
  <c r="AD215" i="15"/>
  <c r="AD218" i="15" s="1"/>
  <c r="AD65" i="15"/>
  <c r="AD72" i="15" s="1"/>
  <c r="AD27" i="15"/>
  <c r="M34" i="15"/>
  <c r="AD41" i="15"/>
  <c r="AO43" i="15"/>
  <c r="AO45" i="15" s="1"/>
  <c r="AQ75" i="15" s="1"/>
  <c r="AC52" i="15"/>
  <c r="AA79" i="15"/>
  <c r="AA81" i="15" s="1"/>
  <c r="AD189" i="15"/>
  <c r="AS45" i="15"/>
  <c r="AS81" i="15" s="1"/>
  <c r="AC108" i="15"/>
  <c r="AD108" i="15" s="1"/>
  <c r="M114" i="15"/>
  <c r="AR114" i="15"/>
  <c r="AC34" i="15"/>
  <c r="X34" i="15"/>
  <c r="X45" i="15" s="1"/>
  <c r="AT52" i="15"/>
  <c r="AA75" i="15"/>
  <c r="AT123" i="15"/>
  <c r="AD198" i="15"/>
  <c r="AD203" i="15" s="1"/>
  <c r="M203" i="15"/>
  <c r="M205" i="15" s="1"/>
  <c r="AT27" i="15"/>
  <c r="AT34" i="15" s="1"/>
  <c r="AT72" i="15"/>
  <c r="AO34" i="15"/>
  <c r="H34" i="15"/>
  <c r="H45" i="15" s="1"/>
  <c r="M52" i="15"/>
  <c r="L75" i="15"/>
  <c r="AB75" i="15"/>
  <c r="AB81" i="15"/>
  <c r="X114" i="15"/>
  <c r="AC107" i="15"/>
  <c r="AC114" i="15" s="1"/>
  <c r="AD110" i="15"/>
  <c r="AR123" i="15"/>
  <c r="AR125" i="15" s="1"/>
  <c r="AR155" i="15" s="1"/>
  <c r="AD122" i="15"/>
  <c r="AO123" i="15"/>
  <c r="AO125" i="15" s="1"/>
  <c r="AQ161" i="15" s="1"/>
  <c r="D246" i="15"/>
  <c r="M361" i="15"/>
  <c r="AD361" i="15" s="1"/>
  <c r="AD199" i="15"/>
  <c r="AR241" i="15"/>
  <c r="AQ236" i="15"/>
  <c r="M212" i="15"/>
  <c r="AS241" i="15"/>
  <c r="AI246" i="15" s="1"/>
  <c r="AS235" i="15"/>
  <c r="AR283" i="15"/>
  <c r="AD378" i="15"/>
  <c r="AA155" i="15"/>
  <c r="J159" i="15"/>
  <c r="AR235" i="15"/>
  <c r="AS285" i="15"/>
  <c r="AS315" i="15" s="1"/>
  <c r="AS125" i="15"/>
  <c r="AS161" i="15" s="1"/>
  <c r="AI166" i="15" s="1"/>
  <c r="AC132" i="15"/>
  <c r="H194" i="15"/>
  <c r="AO203" i="15"/>
  <c r="AO205" i="15" s="1"/>
  <c r="AN205" i="15"/>
  <c r="AQ241" i="15"/>
  <c r="K285" i="15"/>
  <c r="K315" i="15" s="1"/>
  <c r="AD347" i="15"/>
  <c r="AD354" i="15" s="1"/>
  <c r="M354" i="15"/>
  <c r="X434" i="15"/>
  <c r="AC427" i="15"/>
  <c r="AC434" i="15" s="1"/>
  <c r="AR434" i="15"/>
  <c r="AT429" i="15"/>
  <c r="K399" i="15"/>
  <c r="K401" i="15" s="1"/>
  <c r="J559" i="15"/>
  <c r="K319" i="15"/>
  <c r="K321" i="15" s="1"/>
  <c r="K479" i="15"/>
  <c r="K481" i="15" s="1"/>
  <c r="M38" i="15"/>
  <c r="K194" i="15"/>
  <c r="K205" i="15" s="1"/>
  <c r="H203" i="15"/>
  <c r="AP205" i="15"/>
  <c r="AO274" i="15"/>
  <c r="AT267" i="15"/>
  <c r="AO285" i="15"/>
  <c r="AQ315" i="15" s="1"/>
  <c r="Z239" i="15"/>
  <c r="AA239" i="15"/>
  <c r="AA241" i="15" s="1"/>
  <c r="S245" i="15" s="1"/>
  <c r="AA159" i="15"/>
  <c r="AA161" i="15" s="1"/>
  <c r="S165" i="15" s="1"/>
  <c r="AD138" i="15"/>
  <c r="AD187" i="15"/>
  <c r="M194" i="15"/>
  <c r="AC188" i="15"/>
  <c r="AD188" i="15" s="1"/>
  <c r="AD190" i="15"/>
  <c r="AT203" i="15"/>
  <c r="G205" i="15"/>
  <c r="AQ205" i="15"/>
  <c r="AD271" i="15"/>
  <c r="J285" i="15"/>
  <c r="AD292" i="15"/>
  <c r="AA365" i="15"/>
  <c r="AA399" i="15" s="1"/>
  <c r="AA401" i="15" s="1"/>
  <c r="S405" i="15" s="1"/>
  <c r="AT187" i="15"/>
  <c r="AT194" i="15" s="1"/>
  <c r="AA203" i="15"/>
  <c r="AA205" i="15" s="1"/>
  <c r="Z236" i="15" s="1"/>
  <c r="AQ235" i="15"/>
  <c r="AT279" i="15"/>
  <c r="AC292" i="15"/>
  <c r="AS321" i="15"/>
  <c r="AI326" i="15" s="1"/>
  <c r="AB401" i="15"/>
  <c r="AD440" i="15"/>
  <c r="AR514" i="15"/>
  <c r="AR525" i="15" s="1"/>
  <c r="L235" i="15"/>
  <c r="AR274" i="15"/>
  <c r="AT298" i="15"/>
  <c r="AD310" i="15"/>
  <c r="AD312" i="15" s="1"/>
  <c r="AB315" i="15"/>
  <c r="Y365" i="15"/>
  <c r="AS395" i="15"/>
  <c r="X443" i="15"/>
  <c r="AC438" i="15"/>
  <c r="AC443" i="15" s="1"/>
  <c r="AC445" i="15" s="1"/>
  <c r="H274" i="15"/>
  <c r="H285" i="15" s="1"/>
  <c r="M267" i="15"/>
  <c r="AD273" i="15"/>
  <c r="AC312" i="15"/>
  <c r="Z365" i="15"/>
  <c r="AD449" i="15"/>
  <c r="AD452" i="15" s="1"/>
  <c r="AD472" i="15"/>
  <c r="AQ156" i="15"/>
  <c r="AT270" i="15"/>
  <c r="X274" i="15"/>
  <c r="X285" i="15" s="1"/>
  <c r="AA283" i="15"/>
  <c r="AA285" i="15" s="1"/>
  <c r="AA319" i="15" s="1"/>
  <c r="AA321" i="15" s="1"/>
  <c r="S325" i="15" s="1"/>
  <c r="AC280" i="15"/>
  <c r="AC283" i="15" s="1"/>
  <c r="AC285" i="15" s="1"/>
  <c r="AT312" i="15"/>
  <c r="D406" i="15"/>
  <c r="D409" i="15"/>
  <c r="X363" i="15"/>
  <c r="AC360" i="15"/>
  <c r="AC363" i="15" s="1"/>
  <c r="AC365" i="15" s="1"/>
  <c r="J365" i="15"/>
  <c r="AD392" i="15"/>
  <c r="AC274" i="15"/>
  <c r="M298" i="15"/>
  <c r="L321" i="15"/>
  <c r="J316" i="15"/>
  <c r="H354" i="15"/>
  <c r="AB235" i="15"/>
  <c r="AB321" i="15"/>
  <c r="AC354" i="15"/>
  <c r="J395" i="15"/>
  <c r="M395" i="15" s="1"/>
  <c r="AA443" i="15"/>
  <c r="AA445" i="15" s="1"/>
  <c r="Z476" i="15" s="1"/>
  <c r="AA354" i="15"/>
  <c r="AD353" i="15"/>
  <c r="H363" i="15"/>
  <c r="H365" i="15" s="1"/>
  <c r="J399" i="15" s="1"/>
  <c r="AO365" i="15"/>
  <c r="AD362" i="15"/>
  <c r="K395" i="15"/>
  <c r="J476" i="15"/>
  <c r="M278" i="15"/>
  <c r="AR363" i="15"/>
  <c r="AR365" i="15" s="1"/>
  <c r="AR395" i="15" s="1"/>
  <c r="AT358" i="15"/>
  <c r="AT363" i="15" s="1"/>
  <c r="AT365" i="15" s="1"/>
  <c r="AM365" i="15"/>
  <c r="M378" i="15"/>
  <c r="L395" i="15"/>
  <c r="AS401" i="15"/>
  <c r="AI406" i="15" s="1"/>
  <c r="M428" i="15"/>
  <c r="AD428" i="15" s="1"/>
  <c r="AR445" i="15"/>
  <c r="AR481" i="15" s="1"/>
  <c r="Z556" i="15"/>
  <c r="AT278" i="15"/>
  <c r="AT283" i="15" s="1"/>
  <c r="AO354" i="15"/>
  <c r="AT347" i="15"/>
  <c r="AT354" i="15" s="1"/>
  <c r="AD351" i="15"/>
  <c r="M358" i="15"/>
  <c r="AN365" i="15"/>
  <c r="H445" i="15"/>
  <c r="J475" i="15" s="1"/>
  <c r="AD451" i="15"/>
  <c r="AR354" i="15"/>
  <c r="X354" i="15"/>
  <c r="AT509" i="15"/>
  <c r="AT514" i="15" s="1"/>
  <c r="AO514" i="15"/>
  <c r="AT518" i="15"/>
  <c r="AT523" i="15" s="1"/>
  <c r="AO523" i="15"/>
  <c r="AP525" i="15"/>
  <c r="AD432" i="15"/>
  <c r="AP445" i="15"/>
  <c r="AC452" i="15"/>
  <c r="H514" i="15"/>
  <c r="H523" i="15"/>
  <c r="H525" i="15" s="1"/>
  <c r="J555" i="15" s="1"/>
  <c r="M555" i="15" s="1"/>
  <c r="L525" i="15"/>
  <c r="L561" i="15" s="1"/>
  <c r="AB525" i="15"/>
  <c r="AA559" i="15" s="1"/>
  <c r="AA561" i="15" s="1"/>
  <c r="S565" i="15" s="1"/>
  <c r="AB561" i="15"/>
  <c r="AB555" i="15"/>
  <c r="AS561" i="15"/>
  <c r="AI566" i="15" s="1"/>
  <c r="AB395" i="15"/>
  <c r="AQ445" i="15"/>
  <c r="AC458" i="15"/>
  <c r="K525" i="15"/>
  <c r="K559" i="15" s="1"/>
  <c r="K561" i="15" s="1"/>
  <c r="AT532" i="15"/>
  <c r="AC538" i="15"/>
  <c r="AC552" i="15"/>
  <c r="J396" i="15"/>
  <c r="AO434" i="15"/>
  <c r="AO445" i="15" s="1"/>
  <c r="K445" i="15"/>
  <c r="K475" i="15" s="1"/>
  <c r="AB445" i="15"/>
  <c r="AB481" i="15" s="1"/>
  <c r="AD455" i="15"/>
  <c r="AD458" i="15" s="1"/>
  <c r="M472" i="15"/>
  <c r="X514" i="15"/>
  <c r="AC507" i="15"/>
  <c r="AC514" i="15" s="1"/>
  <c r="M509" i="15"/>
  <c r="AD509" i="15" s="1"/>
  <c r="M518" i="15"/>
  <c r="AD541" i="15"/>
  <c r="AD552" i="15" s="1"/>
  <c r="M443" i="15"/>
  <c r="M445" i="15" s="1"/>
  <c r="AD438" i="15"/>
  <c r="AD441" i="15"/>
  <c r="AD450" i="15"/>
  <c r="AD513" i="15"/>
  <c r="X523" i="15"/>
  <c r="AD522" i="15"/>
  <c r="AN525" i="15"/>
  <c r="AD536" i="15"/>
  <c r="AD538" i="15" s="1"/>
  <c r="AD547" i="15"/>
  <c r="M434" i="15"/>
  <c r="AD427" i="15"/>
  <c r="AT472" i="15"/>
  <c r="L481" i="15"/>
  <c r="AS475" i="15"/>
  <c r="L475" i="15"/>
  <c r="K555" i="15"/>
  <c r="L555" i="15"/>
  <c r="AQ476" i="15"/>
  <c r="AC518" i="15"/>
  <c r="AC523" i="15" s="1"/>
  <c r="AC525" i="15" s="1"/>
  <c r="AT427" i="15"/>
  <c r="AT434" i="15" s="1"/>
  <c r="AT445" i="15" s="1"/>
  <c r="M34" i="14"/>
  <c r="AD40" i="14"/>
  <c r="H45" i="14"/>
  <c r="J155" i="14"/>
  <c r="M43" i="14"/>
  <c r="M45" i="14" s="1"/>
  <c r="AO45" i="14"/>
  <c r="X45" i="14"/>
  <c r="Z79" i="14" s="1"/>
  <c r="AC34" i="14"/>
  <c r="AD27" i="14"/>
  <c r="AD34" i="14" s="1"/>
  <c r="AD28" i="14"/>
  <c r="AR45" i="14"/>
  <c r="AR75" i="14" s="1"/>
  <c r="AO125" i="14"/>
  <c r="AQ161" i="14" s="1"/>
  <c r="S166" i="14"/>
  <c r="AC38" i="14"/>
  <c r="AC43" i="14" s="1"/>
  <c r="AC45" i="14" s="1"/>
  <c r="M39" i="14"/>
  <c r="AD39" i="14" s="1"/>
  <c r="K43" i="14"/>
  <c r="K45" i="14" s="1"/>
  <c r="AD49" i="14"/>
  <c r="AD52" i="14" s="1"/>
  <c r="X114" i="14"/>
  <c r="AD121" i="14"/>
  <c r="AC191" i="14"/>
  <c r="X194" i="14"/>
  <c r="X205" i="14" s="1"/>
  <c r="L241" i="14"/>
  <c r="L235" i="14"/>
  <c r="AA274" i="14"/>
  <c r="AC267" i="14"/>
  <c r="AD296" i="14"/>
  <c r="AC298" i="14"/>
  <c r="AT27" i="14"/>
  <c r="AT34" i="14" s="1"/>
  <c r="L45" i="14"/>
  <c r="L75" i="14" s="1"/>
  <c r="AQ45" i="14"/>
  <c r="AD65" i="14"/>
  <c r="AR114" i="14"/>
  <c r="H123" i="14"/>
  <c r="H125" i="14" s="1"/>
  <c r="D166" i="14"/>
  <c r="V166" i="14" s="1"/>
  <c r="AB45" i="14"/>
  <c r="AB81" i="14" s="1"/>
  <c r="AB75" i="14"/>
  <c r="AT123" i="14"/>
  <c r="AB155" i="14"/>
  <c r="AR205" i="14"/>
  <c r="AT232" i="14"/>
  <c r="F45" i="14"/>
  <c r="AS45" i="14"/>
  <c r="AS75" i="14" s="1"/>
  <c r="AD112" i="14"/>
  <c r="AD132" i="14"/>
  <c r="AD131" i="14"/>
  <c r="AQ205" i="14"/>
  <c r="L81" i="14"/>
  <c r="AA34" i="14"/>
  <c r="AA45" i="14" s="1"/>
  <c r="AT43" i="14"/>
  <c r="AT45" i="14" s="1"/>
  <c r="V45" i="14"/>
  <c r="AQ75" i="14"/>
  <c r="AQ81" i="14"/>
  <c r="M118" i="14"/>
  <c r="K123" i="14"/>
  <c r="AA125" i="14"/>
  <c r="Z156" i="14" s="1"/>
  <c r="AC138" i="14"/>
  <c r="Z236" i="14"/>
  <c r="J159" i="14"/>
  <c r="K79" i="14"/>
  <c r="K81" i="14" s="1"/>
  <c r="AC72" i="14"/>
  <c r="M72" i="14"/>
  <c r="AQ76" i="14"/>
  <c r="AD107" i="14"/>
  <c r="AD114" i="14" s="1"/>
  <c r="AT114" i="14"/>
  <c r="AD135" i="14"/>
  <c r="AD138" i="14" s="1"/>
  <c r="M152" i="14"/>
  <c r="AT193" i="14"/>
  <c r="AT194" i="14" s="1"/>
  <c r="AR241" i="14"/>
  <c r="AO283" i="14"/>
  <c r="AO285" i="14" s="1"/>
  <c r="AT278" i="14"/>
  <c r="AT283" i="14" s="1"/>
  <c r="AT285" i="14" s="1"/>
  <c r="Z239" i="14"/>
  <c r="AA159" i="14"/>
  <c r="AA161" i="14" s="1"/>
  <c r="S165" i="14" s="1"/>
  <c r="S167" i="14" s="1"/>
  <c r="AD64" i="14"/>
  <c r="AD72" i="14" s="1"/>
  <c r="K75" i="14"/>
  <c r="J76" i="14"/>
  <c r="AS81" i="14"/>
  <c r="K114" i="14"/>
  <c r="M108" i="14"/>
  <c r="AD108" i="14" s="1"/>
  <c r="AO114" i="14"/>
  <c r="X123" i="14"/>
  <c r="X125" i="14" s="1"/>
  <c r="Z155" i="14" s="1"/>
  <c r="AC118" i="14"/>
  <c r="AC123" i="14" s="1"/>
  <c r="AC125" i="14" s="1"/>
  <c r="AR123" i="14"/>
  <c r="AR125" i="14" s="1"/>
  <c r="AR161" i="14" s="1"/>
  <c r="L155" i="14"/>
  <c r="H194" i="14"/>
  <c r="H205" i="14" s="1"/>
  <c r="M187" i="14"/>
  <c r="K203" i="14"/>
  <c r="M199" i="14"/>
  <c r="AD199" i="14" s="1"/>
  <c r="M200" i="14"/>
  <c r="AD200" i="14" s="1"/>
  <c r="AT202" i="14"/>
  <c r="AT203" i="14" s="1"/>
  <c r="AT205" i="14" s="1"/>
  <c r="AC218" i="14"/>
  <c r="M232" i="14"/>
  <c r="AS241" i="14"/>
  <c r="AI246" i="14" s="1"/>
  <c r="AD281" i="14"/>
  <c r="G285" i="14"/>
  <c r="K194" i="14"/>
  <c r="Z235" i="14"/>
  <c r="H283" i="14"/>
  <c r="AR81" i="14"/>
  <c r="AA235" i="14"/>
  <c r="AD272" i="14"/>
  <c r="AS155" i="14"/>
  <c r="AC187" i="14"/>
  <c r="AC194" i="14" s="1"/>
  <c r="AC205" i="14" s="1"/>
  <c r="AA194" i="14"/>
  <c r="AA205" i="14" s="1"/>
  <c r="AA239" i="14" s="1"/>
  <c r="AA241" i="14" s="1"/>
  <c r="S245" i="14" s="1"/>
  <c r="AD189" i="14"/>
  <c r="W205" i="14"/>
  <c r="AD209" i="14"/>
  <c r="AD212" i="14" s="1"/>
  <c r="AB241" i="14"/>
  <c r="K274" i="14"/>
  <c r="AT274" i="14"/>
  <c r="AC272" i="14"/>
  <c r="H274" i="14"/>
  <c r="K283" i="14"/>
  <c r="K285" i="14" s="1"/>
  <c r="K319" i="14" s="1"/>
  <c r="K321" i="14" s="1"/>
  <c r="M278" i="14"/>
  <c r="AQ395" i="14"/>
  <c r="AD267" i="14"/>
  <c r="AD274" i="14" s="1"/>
  <c r="AD191" i="14"/>
  <c r="AO203" i="14"/>
  <c r="AO205" i="14" s="1"/>
  <c r="AQ241" i="14" s="1"/>
  <c r="AD223" i="14"/>
  <c r="AD232" i="14" s="1"/>
  <c r="AD269" i="14"/>
  <c r="AO274" i="14"/>
  <c r="AC278" i="14"/>
  <c r="AC283" i="14" s="1"/>
  <c r="X283" i="14"/>
  <c r="X285" i="14" s="1"/>
  <c r="Z319" i="14" s="1"/>
  <c r="L315" i="14"/>
  <c r="AQ235" i="14"/>
  <c r="X274" i="14"/>
  <c r="AT271" i="14"/>
  <c r="AR235" i="14"/>
  <c r="AA283" i="14"/>
  <c r="AA285" i="14" s="1"/>
  <c r="Z316" i="14" s="1"/>
  <c r="AN285" i="14"/>
  <c r="X363" i="14"/>
  <c r="AC358" i="14"/>
  <c r="AC363" i="14" s="1"/>
  <c r="AC365" i="14" s="1"/>
  <c r="G365" i="14"/>
  <c r="AD372" i="14"/>
  <c r="AR401" i="14"/>
  <c r="AT429" i="14"/>
  <c r="AO434" i="14"/>
  <c r="AS235" i="14"/>
  <c r="AQ236" i="14"/>
  <c r="J285" i="14"/>
  <c r="Y285" i="14"/>
  <c r="AD298" i="14"/>
  <c r="AD348" i="14"/>
  <c r="H354" i="14"/>
  <c r="AA365" i="14"/>
  <c r="AA399" i="14" s="1"/>
  <c r="AA401" i="14" s="1"/>
  <c r="S405" i="14" s="1"/>
  <c r="AB401" i="14"/>
  <c r="AS401" i="14"/>
  <c r="AI406" i="14" s="1"/>
  <c r="AQ285" i="14"/>
  <c r="AC292" i="14"/>
  <c r="AB321" i="14"/>
  <c r="K354" i="14"/>
  <c r="AD361" i="14"/>
  <c r="AT434" i="14"/>
  <c r="AA445" i="14"/>
  <c r="AA479" i="14" s="1"/>
  <c r="AA481" i="14" s="1"/>
  <c r="S485" i="14" s="1"/>
  <c r="S566" i="14"/>
  <c r="M198" i="14"/>
  <c r="AB235" i="14"/>
  <c r="AB285" i="14"/>
  <c r="AB315" i="14" s="1"/>
  <c r="AS285" i="14"/>
  <c r="AS315" i="14" s="1"/>
  <c r="AD312" i="14"/>
  <c r="AD303" i="14"/>
  <c r="AD347" i="14"/>
  <c r="M354" i="14"/>
  <c r="AT351" i="14"/>
  <c r="AT354" i="14" s="1"/>
  <c r="AR354" i="14"/>
  <c r="AR365" i="14" s="1"/>
  <c r="AQ396" i="14" s="1"/>
  <c r="AO365" i="14"/>
  <c r="AQ401" i="14" s="1"/>
  <c r="AD360" i="14"/>
  <c r="L365" i="14"/>
  <c r="L395" i="14" s="1"/>
  <c r="AT372" i="14"/>
  <c r="AC392" i="14"/>
  <c r="AD381" i="14"/>
  <c r="AD392" i="14" s="1"/>
  <c r="AS395" i="14"/>
  <c r="AC312" i="14"/>
  <c r="AQ321" i="14"/>
  <c r="AQ315" i="14"/>
  <c r="X354" i="14"/>
  <c r="AT392" i="14"/>
  <c r="AR283" i="14"/>
  <c r="AR285" i="14" s="1"/>
  <c r="F285" i="14"/>
  <c r="AT298" i="14"/>
  <c r="K315" i="14"/>
  <c r="AR315" i="14"/>
  <c r="AA354" i="14"/>
  <c r="H363" i="14"/>
  <c r="H365" i="14" s="1"/>
  <c r="J399" i="14" s="1"/>
  <c r="M358" i="14"/>
  <c r="AT363" i="14"/>
  <c r="V365" i="14"/>
  <c r="M434" i="14"/>
  <c r="AD452" i="14"/>
  <c r="AB481" i="14"/>
  <c r="AB475" i="14"/>
  <c r="M292" i="14"/>
  <c r="L321" i="14"/>
  <c r="J316" i="14"/>
  <c r="AD352" i="14"/>
  <c r="K365" i="14"/>
  <c r="J396" i="14" s="1"/>
  <c r="AC378" i="14"/>
  <c r="M392" i="14"/>
  <c r="AD432" i="14"/>
  <c r="M433" i="14"/>
  <c r="AD433" i="14" s="1"/>
  <c r="M512" i="14"/>
  <c r="AD512" i="14" s="1"/>
  <c r="AC523" i="14"/>
  <c r="AN525" i="14"/>
  <c r="AD538" i="14"/>
  <c r="AQ556" i="14"/>
  <c r="AR321" i="14"/>
  <c r="H434" i="14"/>
  <c r="AR434" i="14"/>
  <c r="AR445" i="14" s="1"/>
  <c r="AT438" i="14"/>
  <c r="AT443" i="14" s="1"/>
  <c r="AD441" i="14"/>
  <c r="M442" i="14"/>
  <c r="AD442" i="14" s="1"/>
  <c r="F445" i="14"/>
  <c r="AO443" i="14"/>
  <c r="AO445" i="14" s="1"/>
  <c r="AD508" i="14"/>
  <c r="AD511" i="14"/>
  <c r="H523" i="14"/>
  <c r="H525" i="14" s="1"/>
  <c r="J559" i="14" s="1"/>
  <c r="M518" i="14"/>
  <c r="AT523" i="14"/>
  <c r="AD549" i="14"/>
  <c r="AA395" i="14"/>
  <c r="AA434" i="14"/>
  <c r="AD439" i="14"/>
  <c r="I445" i="14"/>
  <c r="AQ481" i="14"/>
  <c r="X525" i="14"/>
  <c r="Z555" i="14" s="1"/>
  <c r="AD521" i="14"/>
  <c r="AD430" i="14"/>
  <c r="H443" i="14"/>
  <c r="H445" i="14" s="1"/>
  <c r="J479" i="14" s="1"/>
  <c r="AS445" i="14"/>
  <c r="AS481" i="14" s="1"/>
  <c r="AI486" i="14" s="1"/>
  <c r="AA525" i="14"/>
  <c r="Z556" i="14" s="1"/>
  <c r="Z525" i="14"/>
  <c r="AD532" i="14"/>
  <c r="L561" i="14"/>
  <c r="AD541" i="14"/>
  <c r="AR555" i="14"/>
  <c r="X434" i="14"/>
  <c r="AC427" i="14"/>
  <c r="K443" i="14"/>
  <c r="K445" i="14" s="1"/>
  <c r="K479" i="14" s="1"/>
  <c r="K481" i="14" s="1"/>
  <c r="AC439" i="14"/>
  <c r="AD458" i="14"/>
  <c r="AS475" i="14"/>
  <c r="AC552" i="14"/>
  <c r="M443" i="14"/>
  <c r="M445" i="14" s="1"/>
  <c r="AD472" i="14"/>
  <c r="K475" i="14"/>
  <c r="AT552" i="14"/>
  <c r="K555" i="14"/>
  <c r="X443" i="14"/>
  <c r="AC458" i="14"/>
  <c r="L481" i="14"/>
  <c r="AD509" i="14"/>
  <c r="AO525" i="14"/>
  <c r="AQ561" i="14" s="1"/>
  <c r="L525" i="14"/>
  <c r="J556" i="14" s="1"/>
  <c r="L555" i="14"/>
  <c r="AS555" i="14"/>
  <c r="AT507" i="14"/>
  <c r="AT514" i="14" s="1"/>
  <c r="AA555" i="14"/>
  <c r="AR561" i="14"/>
  <c r="AB555" i="14"/>
  <c r="L475" i="14"/>
  <c r="J555" i="14"/>
  <c r="AC438" i="14"/>
  <c r="AQ475" i="14"/>
  <c r="AC507" i="14"/>
  <c r="AC514" i="14" s="1"/>
  <c r="AJ86" i="13"/>
  <c r="X43" i="13"/>
  <c r="AC38" i="13"/>
  <c r="AC43" i="13" s="1"/>
  <c r="AD119" i="13"/>
  <c r="AQ161" i="13"/>
  <c r="Z399" i="13"/>
  <c r="AA479" i="13"/>
  <c r="AA481" i="13" s="1"/>
  <c r="Z319" i="13"/>
  <c r="AA159" i="13"/>
  <c r="AA161" i="13" s="1"/>
  <c r="S165" i="13" s="1"/>
  <c r="AA239" i="13"/>
  <c r="AA241" i="13" s="1"/>
  <c r="S245" i="13" s="1"/>
  <c r="AA43" i="13"/>
  <c r="AA45" i="13" s="1"/>
  <c r="AA75" i="13" s="1"/>
  <c r="K75" i="13"/>
  <c r="AR34" i="13"/>
  <c r="AT43" i="13"/>
  <c r="AD51" i="13"/>
  <c r="AC52" i="13"/>
  <c r="AD132" i="13"/>
  <c r="AD52" i="13"/>
  <c r="AD152" i="13"/>
  <c r="K205" i="13"/>
  <c r="AO45" i="13"/>
  <c r="J76" i="13"/>
  <c r="M58" i="13"/>
  <c r="L81" i="13"/>
  <c r="K79" i="13"/>
  <c r="K81" i="13" s="1"/>
  <c r="M118" i="13"/>
  <c r="K123" i="13"/>
  <c r="K125" i="13" s="1"/>
  <c r="M34" i="13"/>
  <c r="AT114" i="13"/>
  <c r="AT123" i="13"/>
  <c r="AT125" i="13" s="1"/>
  <c r="AB155" i="13"/>
  <c r="X34" i="13"/>
  <c r="K45" i="13"/>
  <c r="AD58" i="13"/>
  <c r="AB161" i="13"/>
  <c r="AD188" i="13"/>
  <c r="AC347" i="13"/>
  <c r="AD41" i="13"/>
  <c r="AP45" i="13"/>
  <c r="J125" i="13"/>
  <c r="Y125" i="13"/>
  <c r="AO123" i="13"/>
  <c r="AO125" i="13" s="1"/>
  <c r="H194" i="13"/>
  <c r="K285" i="13"/>
  <c r="AA283" i="13"/>
  <c r="AA285" i="13" s="1"/>
  <c r="AA319" i="13" s="1"/>
  <c r="AA321" i="13" s="1"/>
  <c r="S325" i="13" s="1"/>
  <c r="AC278" i="13"/>
  <c r="AC283" i="13" s="1"/>
  <c r="AC292" i="13"/>
  <c r="AD289" i="13"/>
  <c r="AD292" i="13" s="1"/>
  <c r="K319" i="13"/>
  <c r="K321" i="13" s="1"/>
  <c r="J319" i="13"/>
  <c r="K239" i="13"/>
  <c r="K241" i="13" s="1"/>
  <c r="K159" i="13"/>
  <c r="K161" i="13" s="1"/>
  <c r="AC27" i="13"/>
  <c r="M38" i="13"/>
  <c r="L75" i="13"/>
  <c r="AS75" i="13"/>
  <c r="AQ76" i="13"/>
  <c r="AR81" i="13"/>
  <c r="AC109" i="13"/>
  <c r="AD109" i="13" s="1"/>
  <c r="AC111" i="13"/>
  <c r="AD111" i="13" s="1"/>
  <c r="H123" i="13"/>
  <c r="AR123" i="13"/>
  <c r="AT138" i="13"/>
  <c r="AD142" i="13"/>
  <c r="K155" i="13"/>
  <c r="AQ155" i="13"/>
  <c r="L161" i="13"/>
  <c r="AD217" i="13"/>
  <c r="AD218" i="13" s="1"/>
  <c r="X285" i="13"/>
  <c r="AT363" i="13"/>
  <c r="AT365" i="13" s="1"/>
  <c r="F205" i="13"/>
  <c r="AQ235" i="13"/>
  <c r="AT235" i="13" s="1"/>
  <c r="H34" i="13"/>
  <c r="H45" i="13" s="1"/>
  <c r="Z205" i="13"/>
  <c r="AR241" i="13"/>
  <c r="AO274" i="13"/>
  <c r="AT267" i="13"/>
  <c r="AT274" i="13" s="1"/>
  <c r="AT285" i="13"/>
  <c r="AS161" i="13"/>
  <c r="AI166" i="13" s="1"/>
  <c r="AT27" i="13"/>
  <c r="AT34" i="13" s="1"/>
  <c r="AB81" i="13"/>
  <c r="H114" i="13"/>
  <c r="M107" i="13"/>
  <c r="AR114" i="13"/>
  <c r="AC119" i="13"/>
  <c r="F125" i="13"/>
  <c r="AC138" i="13"/>
  <c r="AC152" i="13"/>
  <c r="AD150" i="13"/>
  <c r="M199" i="13"/>
  <c r="J205" i="13"/>
  <c r="AR274" i="13"/>
  <c r="AR285" i="13" s="1"/>
  <c r="AD187" i="13"/>
  <c r="M194" i="13"/>
  <c r="AB241" i="13"/>
  <c r="AO114" i="13"/>
  <c r="M203" i="13"/>
  <c r="AD221" i="13"/>
  <c r="AD232" i="13" s="1"/>
  <c r="AC72" i="13"/>
  <c r="AC123" i="13"/>
  <c r="Z156" i="13"/>
  <c r="AA155" i="13"/>
  <c r="L155" i="13"/>
  <c r="J156" i="13"/>
  <c r="X203" i="13"/>
  <c r="AC199" i="13"/>
  <c r="AC203" i="13" s="1"/>
  <c r="AC205" i="13" s="1"/>
  <c r="AC200" i="13"/>
  <c r="AD200" i="13" s="1"/>
  <c r="AR365" i="13"/>
  <c r="AR401" i="13" s="1"/>
  <c r="Z315" i="13"/>
  <c r="AA315" i="13"/>
  <c r="AR43" i="13"/>
  <c r="AR45" i="13" s="1"/>
  <c r="AR75" i="13" s="1"/>
  <c r="Y45" i="13"/>
  <c r="AD110" i="13"/>
  <c r="AD113" i="13"/>
  <c r="I125" i="13"/>
  <c r="X123" i="13"/>
  <c r="X125" i="13" s="1"/>
  <c r="Z155" i="13" s="1"/>
  <c r="AT187" i="13"/>
  <c r="AT194" i="13" s="1"/>
  <c r="AD198" i="13"/>
  <c r="L205" i="13"/>
  <c r="L241" i="13" s="1"/>
  <c r="AQ236" i="13"/>
  <c r="H274" i="13"/>
  <c r="M267" i="13"/>
  <c r="M279" i="13"/>
  <c r="AD279" i="13" s="1"/>
  <c r="AT292" i="13"/>
  <c r="AD193" i="13"/>
  <c r="AD202" i="13"/>
  <c r="AR235" i="13"/>
  <c r="W285" i="13"/>
  <c r="M298" i="13"/>
  <c r="Z396" i="13"/>
  <c r="K235" i="13"/>
  <c r="AS235" i="13"/>
  <c r="AD271" i="13"/>
  <c r="M522" i="13"/>
  <c r="AD522" i="13" s="1"/>
  <c r="K523" i="13"/>
  <c r="K525" i="13" s="1"/>
  <c r="K555" i="13" s="1"/>
  <c r="AA365" i="13"/>
  <c r="AA399" i="13" s="1"/>
  <c r="AA401" i="13" s="1"/>
  <c r="S405" i="13" s="1"/>
  <c r="K475" i="13"/>
  <c r="AC194" i="13"/>
  <c r="H203" i="13"/>
  <c r="AT203" i="13"/>
  <c r="AO203" i="13"/>
  <c r="AO205" i="13" s="1"/>
  <c r="AQ241" i="13" s="1"/>
  <c r="AC218" i="13"/>
  <c r="AC274" i="13"/>
  <c r="AO283" i="13"/>
  <c r="AO285" i="13" s="1"/>
  <c r="AQ321" i="13" s="1"/>
  <c r="AD280" i="13"/>
  <c r="J285" i="13"/>
  <c r="Z285" i="13"/>
  <c r="AS285" i="13"/>
  <c r="AS315" i="13" s="1"/>
  <c r="L321" i="13"/>
  <c r="AS321" i="13"/>
  <c r="AI326" i="13" s="1"/>
  <c r="AC358" i="13"/>
  <c r="AC363" i="13" s="1"/>
  <c r="L401" i="13"/>
  <c r="L395" i="13"/>
  <c r="AT429" i="13"/>
  <c r="AO434" i="13"/>
  <c r="X194" i="13"/>
  <c r="Y205" i="13"/>
  <c r="AP205" i="13"/>
  <c r="AC268" i="13"/>
  <c r="AD268" i="13" s="1"/>
  <c r="H283" i="13"/>
  <c r="H285" i="13" s="1"/>
  <c r="J315" i="13" s="1"/>
  <c r="M315" i="13" s="1"/>
  <c r="M278" i="13"/>
  <c r="M281" i="13"/>
  <c r="AD281" i="13" s="1"/>
  <c r="AD295" i="13"/>
  <c r="AD298" i="13" s="1"/>
  <c r="AC298" i="13"/>
  <c r="AT312" i="13"/>
  <c r="AC352" i="13"/>
  <c r="AD352" i="13" s="1"/>
  <c r="AO363" i="13"/>
  <c r="AD384" i="13"/>
  <c r="AD392" i="13" s="1"/>
  <c r="M392" i="13"/>
  <c r="AA475" i="13"/>
  <c r="M552" i="13"/>
  <c r="L555" i="13"/>
  <c r="L561" i="13"/>
  <c r="Z236" i="13"/>
  <c r="AD273" i="13"/>
  <c r="AD302" i="13"/>
  <c r="Z395" i="13"/>
  <c r="AD433" i="13"/>
  <c r="AO445" i="13"/>
  <c r="AQ475" i="13" s="1"/>
  <c r="AT475" i="13" s="1"/>
  <c r="AQ476" i="13"/>
  <c r="AR475" i="13"/>
  <c r="AO514" i="13"/>
  <c r="AT507" i="13"/>
  <c r="AT514" i="13" s="1"/>
  <c r="H523" i="13"/>
  <c r="H525" i="13" s="1"/>
  <c r="J559" i="13" s="1"/>
  <c r="J236" i="13"/>
  <c r="AB315" i="13"/>
  <c r="AS365" i="13"/>
  <c r="AS401" i="13" s="1"/>
  <c r="AI406" i="13" s="1"/>
  <c r="AT392" i="13"/>
  <c r="AA395" i="13"/>
  <c r="AR434" i="13"/>
  <c r="K443" i="13"/>
  <c r="K445" i="13" s="1"/>
  <c r="K479" i="13" s="1"/>
  <c r="K481" i="13" s="1"/>
  <c r="AD439" i="13"/>
  <c r="AB321" i="13"/>
  <c r="AD301" i="13"/>
  <c r="AD312" i="13" s="1"/>
  <c r="M354" i="13"/>
  <c r="H354" i="13"/>
  <c r="M363" i="13"/>
  <c r="M365" i="13" s="1"/>
  <c r="AD358" i="13"/>
  <c r="AD363" i="13" s="1"/>
  <c r="V365" i="13"/>
  <c r="AC372" i="13"/>
  <c r="AT427" i="13"/>
  <c r="AT434" i="13" s="1"/>
  <c r="X443" i="13"/>
  <c r="H514" i="13"/>
  <c r="AM525" i="13"/>
  <c r="AD552" i="13"/>
  <c r="L235" i="13"/>
  <c r="G285" i="13"/>
  <c r="AD309" i="13"/>
  <c r="K315" i="13"/>
  <c r="K354" i="13"/>
  <c r="M429" i="13"/>
  <c r="AD429" i="13" s="1"/>
  <c r="V285" i="13"/>
  <c r="AC312" i="13"/>
  <c r="AO354" i="13"/>
  <c r="AD351" i="13"/>
  <c r="H363" i="13"/>
  <c r="H365" i="13" s="1"/>
  <c r="J395" i="13" s="1"/>
  <c r="AA445" i="13"/>
  <c r="AD472" i="13"/>
  <c r="AT472" i="13"/>
  <c r="AD511" i="13"/>
  <c r="AT552" i="13"/>
  <c r="AR514" i="13"/>
  <c r="AB561" i="13"/>
  <c r="K363" i="13"/>
  <c r="K365" i="13" s="1"/>
  <c r="K395" i="13" s="1"/>
  <c r="AD430" i="13"/>
  <c r="Y445" i="13"/>
  <c r="L475" i="13"/>
  <c r="AD508" i="13"/>
  <c r="AC518" i="13"/>
  <c r="AA523" i="13"/>
  <c r="AA525" i="13" s="1"/>
  <c r="AA559" i="13" s="1"/>
  <c r="AA561" i="13" s="1"/>
  <c r="S565" i="13" s="1"/>
  <c r="Y525" i="13"/>
  <c r="AS525" i="13"/>
  <c r="AS561" i="13" s="1"/>
  <c r="AI566" i="13" s="1"/>
  <c r="AB555" i="13"/>
  <c r="X434" i="13"/>
  <c r="AT443" i="13"/>
  <c r="AC440" i="13"/>
  <c r="AD440" i="13" s="1"/>
  <c r="Z445" i="13"/>
  <c r="X514" i="13"/>
  <c r="X525" i="13" s="1"/>
  <c r="AC508" i="13"/>
  <c r="AC514" i="13" s="1"/>
  <c r="AC511" i="13"/>
  <c r="I525" i="13"/>
  <c r="Z556" i="13"/>
  <c r="J316" i="13"/>
  <c r="AR443" i="13"/>
  <c r="AR445" i="13" s="1"/>
  <c r="AR481" i="13" s="1"/>
  <c r="AT519" i="13"/>
  <c r="AT523" i="13" s="1"/>
  <c r="AT525" i="13" s="1"/>
  <c r="J555" i="13"/>
  <c r="AQ555" i="13"/>
  <c r="AB401" i="13"/>
  <c r="AB395" i="13"/>
  <c r="H443" i="13"/>
  <c r="H445" i="13" s="1"/>
  <c r="J479" i="13" s="1"/>
  <c r="M438" i="13"/>
  <c r="AT441" i="13"/>
  <c r="L445" i="13"/>
  <c r="L481" i="13" s="1"/>
  <c r="AD457" i="13"/>
  <c r="AD458" i="13" s="1"/>
  <c r="AC472" i="13"/>
  <c r="Z476" i="13"/>
  <c r="AR525" i="13"/>
  <c r="AR561" i="13" s="1"/>
  <c r="AB475" i="13"/>
  <c r="AS481" i="13"/>
  <c r="AI486" i="13" s="1"/>
  <c r="M507" i="13"/>
  <c r="AC520" i="13"/>
  <c r="AD520" i="13" s="1"/>
  <c r="AS555" i="13"/>
  <c r="J475" i="13"/>
  <c r="AO523" i="13"/>
  <c r="AO525" i="13" s="1"/>
  <c r="AQ561" i="13" s="1"/>
  <c r="AC427" i="13"/>
  <c r="AC434" i="13" s="1"/>
  <c r="AC438" i="13"/>
  <c r="AD28" i="12"/>
  <c r="AD52" i="12"/>
  <c r="AJ86" i="12"/>
  <c r="AR45" i="12"/>
  <c r="AD39" i="12"/>
  <c r="AT205" i="12"/>
  <c r="Z75" i="12"/>
  <c r="AC75" i="12" s="1"/>
  <c r="AA399" i="12"/>
  <c r="AA401" i="12" s="1"/>
  <c r="S405" i="12" s="1"/>
  <c r="Z319" i="12"/>
  <c r="AA159" i="12"/>
  <c r="AA161" i="12" s="1"/>
  <c r="Z79" i="12"/>
  <c r="AD58" i="12"/>
  <c r="AD113" i="12"/>
  <c r="K123" i="12"/>
  <c r="AA395" i="12"/>
  <c r="Z396" i="12"/>
  <c r="M472" i="12"/>
  <c r="AC27" i="12"/>
  <c r="AC34" i="12" s="1"/>
  <c r="AB45" i="12"/>
  <c r="AD51" i="12"/>
  <c r="J76" i="12"/>
  <c r="X114" i="12"/>
  <c r="M114" i="12"/>
  <c r="M118" i="12"/>
  <c r="AC120" i="12"/>
  <c r="AD120" i="12" s="1"/>
  <c r="AT152" i="12"/>
  <c r="W205" i="12"/>
  <c r="AT212" i="12"/>
  <c r="AD218" i="12"/>
  <c r="AD271" i="12"/>
  <c r="AB321" i="12"/>
  <c r="AT312" i="12"/>
  <c r="AA354" i="12"/>
  <c r="AA365" i="12" s="1"/>
  <c r="AC347" i="12"/>
  <c r="AR363" i="12"/>
  <c r="M458" i="12"/>
  <c r="K475" i="12"/>
  <c r="K479" i="12"/>
  <c r="K481" i="12" s="1"/>
  <c r="AT428" i="12"/>
  <c r="AT434" i="12" s="1"/>
  <c r="AO434" i="12"/>
  <c r="AO445" i="12" s="1"/>
  <c r="AA43" i="12"/>
  <c r="AA45" i="12" s="1"/>
  <c r="Z76" i="12" s="1"/>
  <c r="D166" i="12"/>
  <c r="V166" i="12" s="1"/>
  <c r="H34" i="12"/>
  <c r="H45" i="12"/>
  <c r="J75" i="12" s="1"/>
  <c r="M75" i="12" s="1"/>
  <c r="AD75" i="12" s="1"/>
  <c r="AD108" i="12"/>
  <c r="AD114" i="12" s="1"/>
  <c r="M109" i="12"/>
  <c r="AD109" i="12" s="1"/>
  <c r="AS125" i="12"/>
  <c r="AS155" i="12" s="1"/>
  <c r="AD132" i="12"/>
  <c r="AA155" i="12"/>
  <c r="F205" i="12"/>
  <c r="H274" i="12"/>
  <c r="M267" i="12"/>
  <c r="D486" i="12"/>
  <c r="AD72" i="12"/>
  <c r="K114" i="12"/>
  <c r="AO354" i="12"/>
  <c r="AT351" i="12"/>
  <c r="AO43" i="12"/>
  <c r="AO45" i="12" s="1"/>
  <c r="AQ75" i="12" s="1"/>
  <c r="AT38" i="12"/>
  <c r="AT43" i="12" s="1"/>
  <c r="AT27" i="12"/>
  <c r="AT34" i="12" s="1"/>
  <c r="AO34" i="12"/>
  <c r="AC41" i="12"/>
  <c r="AD41" i="12" s="1"/>
  <c r="AB81" i="12"/>
  <c r="L81" i="12"/>
  <c r="AC114" i="12"/>
  <c r="X123" i="12"/>
  <c r="AC118" i="12"/>
  <c r="AC122" i="12"/>
  <c r="F125" i="12"/>
  <c r="Z156" i="12"/>
  <c r="AC152" i="12"/>
  <c r="K194" i="12"/>
  <c r="AD281" i="12"/>
  <c r="AD283" i="12" s="1"/>
  <c r="H354" i="12"/>
  <c r="M38" i="12"/>
  <c r="J79" i="12"/>
  <c r="M194" i="12"/>
  <c r="H203" i="12"/>
  <c r="M198" i="12"/>
  <c r="AD212" i="12"/>
  <c r="X363" i="12"/>
  <c r="X365" i="12" s="1"/>
  <c r="Z399" i="12" s="1"/>
  <c r="AC359" i="12"/>
  <c r="AD359" i="12" s="1"/>
  <c r="L401" i="12"/>
  <c r="L395" i="12"/>
  <c r="AS75" i="12"/>
  <c r="AQ81" i="12"/>
  <c r="AB75" i="12"/>
  <c r="K79" i="12"/>
  <c r="K81" i="12" s="1"/>
  <c r="AO114" i="12"/>
  <c r="AT107" i="12"/>
  <c r="AT114" i="12" s="1"/>
  <c r="H123" i="12"/>
  <c r="H125" i="12" s="1"/>
  <c r="J159" i="12" s="1"/>
  <c r="W125" i="12"/>
  <c r="AD138" i="12"/>
  <c r="AD199" i="12"/>
  <c r="AD232" i="12"/>
  <c r="K285" i="12"/>
  <c r="K315" i="12" s="1"/>
  <c r="AD392" i="12"/>
  <c r="M392" i="12"/>
  <c r="M32" i="12"/>
  <c r="AD32" i="12" s="1"/>
  <c r="M33" i="12"/>
  <c r="AD33" i="12" s="1"/>
  <c r="AD50" i="12"/>
  <c r="AD68" i="12"/>
  <c r="M72" i="12"/>
  <c r="AR75" i="12"/>
  <c r="AR81" i="12"/>
  <c r="AQ76" i="12"/>
  <c r="AR114" i="12"/>
  <c r="AR125" i="12" s="1"/>
  <c r="AT108" i="12"/>
  <c r="AT112" i="12"/>
  <c r="AT118" i="12"/>
  <c r="AT123" i="12" s="1"/>
  <c r="AO123" i="12"/>
  <c r="AO125" i="12" s="1"/>
  <c r="AQ155" i="12" s="1"/>
  <c r="J155" i="12"/>
  <c r="K203" i="12"/>
  <c r="K205" i="12" s="1"/>
  <c r="K239" i="12" s="1"/>
  <c r="K241" i="12" s="1"/>
  <c r="AB241" i="12"/>
  <c r="AB235" i="12"/>
  <c r="H283" i="12"/>
  <c r="AD348" i="12"/>
  <c r="AT352" i="12"/>
  <c r="AA75" i="12"/>
  <c r="AT109" i="12"/>
  <c r="M122" i="12"/>
  <c r="AD122" i="12" s="1"/>
  <c r="AP125" i="12"/>
  <c r="AC187" i="12"/>
  <c r="X194" i="12"/>
  <c r="AR203" i="12"/>
  <c r="M201" i="12"/>
  <c r="AD201" i="12" s="1"/>
  <c r="AC212" i="12"/>
  <c r="AC218" i="12"/>
  <c r="AO283" i="12"/>
  <c r="AN285" i="12"/>
  <c r="AC312" i="12"/>
  <c r="M351" i="12"/>
  <c r="AD351" i="12" s="1"/>
  <c r="AR354" i="12"/>
  <c r="AC392" i="12"/>
  <c r="AR434" i="12"/>
  <c r="AA194" i="12"/>
  <c r="M212" i="12"/>
  <c r="AC232" i="12"/>
  <c r="J236" i="12"/>
  <c r="M232" i="12"/>
  <c r="X274" i="12"/>
  <c r="AD269" i="12"/>
  <c r="AP285" i="12"/>
  <c r="AR315" i="12"/>
  <c r="AT392" i="12"/>
  <c r="AR445" i="12"/>
  <c r="AR475" i="12" s="1"/>
  <c r="D566" i="12"/>
  <c r="AB155" i="12"/>
  <c r="AD191" i="12"/>
  <c r="G205" i="12"/>
  <c r="L235" i="12"/>
  <c r="AA274" i="12"/>
  <c r="M268" i="12"/>
  <c r="AD268" i="12" s="1"/>
  <c r="AT278" i="12"/>
  <c r="AT283" i="12" s="1"/>
  <c r="AB285" i="12"/>
  <c r="AB315" i="12" s="1"/>
  <c r="AC349" i="12"/>
  <c r="AD349" i="12" s="1"/>
  <c r="H363" i="12"/>
  <c r="H365" i="12" s="1"/>
  <c r="J395" i="12" s="1"/>
  <c r="M358" i="12"/>
  <c r="AT358" i="12"/>
  <c r="AT363" i="12" s="1"/>
  <c r="AD361" i="12"/>
  <c r="W365" i="12"/>
  <c r="AB395" i="12"/>
  <c r="AB401" i="12"/>
  <c r="AA445" i="12"/>
  <c r="AA475" i="12" s="1"/>
  <c r="AC188" i="12"/>
  <c r="AD188" i="12" s="1"/>
  <c r="AA203" i="12"/>
  <c r="X203" i="12"/>
  <c r="AC267" i="12"/>
  <c r="AC268" i="12"/>
  <c r="AC271" i="12"/>
  <c r="AD352" i="12"/>
  <c r="K363" i="12"/>
  <c r="K365" i="12" s="1"/>
  <c r="J396" i="12" s="1"/>
  <c r="AD396" i="12" s="1"/>
  <c r="AD427" i="12"/>
  <c r="M428" i="12"/>
  <c r="AD428" i="12" s="1"/>
  <c r="K434" i="12"/>
  <c r="X443" i="12"/>
  <c r="X445" i="12" s="1"/>
  <c r="Z479" i="12" s="1"/>
  <c r="AC438" i="12"/>
  <c r="K445" i="12"/>
  <c r="AO194" i="12"/>
  <c r="AO205" i="12" s="1"/>
  <c r="AT187" i="12"/>
  <c r="AT194" i="12" s="1"/>
  <c r="J205" i="12"/>
  <c r="Y205" i="12"/>
  <c r="X285" i="12"/>
  <c r="M312" i="12"/>
  <c r="G365" i="12"/>
  <c r="AQ365" i="12"/>
  <c r="AS395" i="12"/>
  <c r="AM125" i="12"/>
  <c r="AC138" i="12"/>
  <c r="H194" i="12"/>
  <c r="AR194" i="12"/>
  <c r="M192" i="12"/>
  <c r="AD192" i="12" s="1"/>
  <c r="M200" i="12"/>
  <c r="AD200" i="12" s="1"/>
  <c r="AS235" i="12"/>
  <c r="AO274" i="12"/>
  <c r="AT267" i="12"/>
  <c r="AT274" i="12" s="1"/>
  <c r="Z315" i="12"/>
  <c r="AS315" i="12"/>
  <c r="AD347" i="12"/>
  <c r="M152" i="12"/>
  <c r="M280" i="12"/>
  <c r="AD280" i="12" s="1"/>
  <c r="M298" i="12"/>
  <c r="AD350" i="12"/>
  <c r="AD383" i="12"/>
  <c r="M429" i="12"/>
  <c r="AD442" i="12"/>
  <c r="AB445" i="12"/>
  <c r="AB475" i="12" s="1"/>
  <c r="AD451" i="12"/>
  <c r="AD452" i="12" s="1"/>
  <c r="AA514" i="12"/>
  <c r="AD458" i="12"/>
  <c r="Z475" i="12"/>
  <c r="AC472" i="12"/>
  <c r="L475" i="12"/>
  <c r="AS481" i="12"/>
  <c r="AI486" i="12" s="1"/>
  <c r="H523" i="12"/>
  <c r="H525" i="12" s="1"/>
  <c r="J559" i="12" s="1"/>
  <c r="M518" i="12"/>
  <c r="AT452" i="12"/>
  <c r="AR514" i="12"/>
  <c r="AT472" i="12"/>
  <c r="AT514" i="12"/>
  <c r="AT510" i="12"/>
  <c r="AD432" i="12"/>
  <c r="AD433" i="12"/>
  <c r="AA523" i="12"/>
  <c r="AC518" i="12"/>
  <c r="AA555" i="12"/>
  <c r="AA283" i="12"/>
  <c r="AA285" i="12" s="1"/>
  <c r="Z316" i="12" s="1"/>
  <c r="M282" i="12"/>
  <c r="AD282" i="12" s="1"/>
  <c r="AT292" i="12"/>
  <c r="AT298" i="12"/>
  <c r="AT349" i="12"/>
  <c r="AC378" i="12"/>
  <c r="K514" i="12"/>
  <c r="K525" i="12" s="1"/>
  <c r="M507" i="12"/>
  <c r="S566" i="12"/>
  <c r="AO363" i="12"/>
  <c r="AD386" i="12"/>
  <c r="AA434" i="12"/>
  <c r="AD430" i="12"/>
  <c r="M431" i="12"/>
  <c r="AD431" i="12" s="1"/>
  <c r="AD439" i="12"/>
  <c r="H443" i="12"/>
  <c r="M440" i="12"/>
  <c r="Z445" i="12"/>
  <c r="AC458" i="12"/>
  <c r="J476" i="12"/>
  <c r="AQ476" i="12"/>
  <c r="AR481" i="12"/>
  <c r="L555" i="12"/>
  <c r="AR321" i="12"/>
  <c r="AQ316" i="12"/>
  <c r="X354" i="12"/>
  <c r="AT348" i="12"/>
  <c r="AT354" i="12" s="1"/>
  <c r="M353" i="12"/>
  <c r="AD353" i="12" s="1"/>
  <c r="AC358" i="12"/>
  <c r="AC363" i="12" s="1"/>
  <c r="H434" i="12"/>
  <c r="AT443" i="12"/>
  <c r="AC441" i="12"/>
  <c r="AD441" i="12" s="1"/>
  <c r="AD465" i="12"/>
  <c r="AD472" i="12" s="1"/>
  <c r="AC507" i="12"/>
  <c r="AC514" i="12" s="1"/>
  <c r="X514" i="12"/>
  <c r="X525" i="12" s="1"/>
  <c r="AD521" i="12"/>
  <c r="AD369" i="12"/>
  <c r="AD372" i="12" s="1"/>
  <c r="AT518" i="12"/>
  <c r="AT523" i="12" s="1"/>
  <c r="AO523" i="12"/>
  <c r="AO525" i="12" s="1"/>
  <c r="AQ555" i="12" s="1"/>
  <c r="Y525" i="12"/>
  <c r="AT552" i="12"/>
  <c r="AR523" i="12"/>
  <c r="I525" i="12"/>
  <c r="Z525" i="12"/>
  <c r="AS561" i="12"/>
  <c r="AI566" i="12" s="1"/>
  <c r="J525" i="12"/>
  <c r="AD532" i="12"/>
  <c r="AD552" i="12"/>
  <c r="M552" i="12"/>
  <c r="AD513" i="12"/>
  <c r="AC429" i="12"/>
  <c r="AC434" i="12" s="1"/>
  <c r="H514" i="12"/>
  <c r="AT509" i="12"/>
  <c r="AC519" i="12"/>
  <c r="AD519" i="12" s="1"/>
  <c r="AT538" i="12"/>
  <c r="AC552" i="12"/>
  <c r="AS555" i="12"/>
  <c r="AB555" i="12"/>
  <c r="AT43" i="4"/>
  <c r="AT45" i="4" s="1"/>
  <c r="AC30" i="6"/>
  <c r="M54" i="6"/>
  <c r="M51" i="6"/>
  <c r="M48" i="6"/>
  <c r="M46" i="6"/>
  <c r="M41" i="6"/>
  <c r="M35" i="6"/>
  <c r="M24" i="6"/>
  <c r="M25" i="6"/>
  <c r="M26" i="6"/>
  <c r="M27" i="6"/>
  <c r="M23" i="6"/>
  <c r="M19" i="6"/>
  <c r="M13" i="6"/>
  <c r="M14" i="6"/>
  <c r="M15" i="6"/>
  <c r="M16" i="6"/>
  <c r="M17" i="6"/>
  <c r="M18" i="6"/>
  <c r="M12" i="6"/>
  <c r="J28" i="6"/>
  <c r="I28" i="6"/>
  <c r="K27" i="6"/>
  <c r="K24" i="6"/>
  <c r="K23" i="6"/>
  <c r="K13" i="6"/>
  <c r="K14" i="6"/>
  <c r="K15" i="6"/>
  <c r="K17" i="6"/>
  <c r="K18" i="6"/>
  <c r="K12" i="6"/>
  <c r="H25" i="6"/>
  <c r="H14" i="6"/>
  <c r="H12" i="6"/>
  <c r="AS70" i="3"/>
  <c r="H22" i="23" s="1"/>
  <c r="AT55" i="3"/>
  <c r="AT51" i="3"/>
  <c r="AT41" i="3"/>
  <c r="AT35" i="3"/>
  <c r="AO26" i="3"/>
  <c r="AT26" i="3" s="1"/>
  <c r="AR25" i="3"/>
  <c r="AT23" i="3"/>
  <c r="AT15" i="3"/>
  <c r="AO14" i="3"/>
  <c r="AC61" i="3"/>
  <c r="AC60" i="3"/>
  <c r="AC55" i="3"/>
  <c r="AC54" i="3"/>
  <c r="AC52" i="3"/>
  <c r="AC51" i="3"/>
  <c r="AC50" i="3"/>
  <c r="AC49" i="3"/>
  <c r="AC47" i="3"/>
  <c r="AC46" i="3"/>
  <c r="AC42" i="3"/>
  <c r="AC41" i="3"/>
  <c r="AC40" i="3"/>
  <c r="AC36" i="3"/>
  <c r="AC35" i="3"/>
  <c r="AC27" i="3"/>
  <c r="AC26" i="3"/>
  <c r="AC25" i="3"/>
  <c r="AC24" i="3"/>
  <c r="AC17" i="3"/>
  <c r="AC16" i="3"/>
  <c r="AC15" i="3"/>
  <c r="AC14" i="3"/>
  <c r="AA26" i="3"/>
  <c r="AA25" i="3"/>
  <c r="AA24" i="3"/>
  <c r="AA23" i="3"/>
  <c r="AA16" i="3"/>
  <c r="AA15" i="3"/>
  <c r="AA14" i="3"/>
  <c r="AA12" i="3"/>
  <c r="X26" i="3"/>
  <c r="X24" i="3"/>
  <c r="X18" i="3"/>
  <c r="AC18" i="3" s="1"/>
  <c r="X17" i="3"/>
  <c r="X16" i="3"/>
  <c r="X15" i="3"/>
  <c r="X14" i="3"/>
  <c r="X13" i="3"/>
  <c r="X12" i="3"/>
  <c r="J70" i="3"/>
  <c r="M51" i="3"/>
  <c r="M41" i="3"/>
  <c r="M36" i="3"/>
  <c r="K13" i="3"/>
  <c r="K19" i="3" s="1"/>
  <c r="I34" i="4"/>
  <c r="I43" i="4"/>
  <c r="I45" i="4" s="1"/>
  <c r="I114" i="4"/>
  <c r="I123" i="4"/>
  <c r="I125" i="4" s="1"/>
  <c r="I194" i="4"/>
  <c r="I203" i="4"/>
  <c r="I205" i="4" s="1"/>
  <c r="I274" i="4"/>
  <c r="I283" i="4"/>
  <c r="I285" i="4" s="1"/>
  <c r="I354" i="4"/>
  <c r="I363" i="4"/>
  <c r="I365" i="4"/>
  <c r="I434" i="4"/>
  <c r="I443" i="4"/>
  <c r="I445" i="4"/>
  <c r="I514" i="4"/>
  <c r="I523" i="4"/>
  <c r="I525" i="4" s="1"/>
  <c r="AT34" i="3"/>
  <c r="AT24" i="3"/>
  <c r="AT25" i="3"/>
  <c r="AT27" i="3"/>
  <c r="AR24" i="3"/>
  <c r="AR26" i="3"/>
  <c r="AR27" i="3"/>
  <c r="AR23" i="3"/>
  <c r="AT13" i="3"/>
  <c r="AT14" i="3"/>
  <c r="AT16" i="3"/>
  <c r="AT17" i="3"/>
  <c r="AT18" i="3"/>
  <c r="AT12" i="3"/>
  <c r="AR13" i="3"/>
  <c r="AR14" i="3"/>
  <c r="AR15" i="3"/>
  <c r="AR17" i="3"/>
  <c r="AR18" i="3"/>
  <c r="AR12" i="3"/>
  <c r="AC65" i="3"/>
  <c r="AC34" i="3"/>
  <c r="AC23" i="3"/>
  <c r="AA27" i="3"/>
  <c r="AC13" i="3"/>
  <c r="AC12" i="3"/>
  <c r="AA13" i="3"/>
  <c r="AA18" i="3"/>
  <c r="M40" i="3"/>
  <c r="M35" i="3"/>
  <c r="M34" i="3"/>
  <c r="M26" i="3"/>
  <c r="M27" i="3"/>
  <c r="M23" i="3"/>
  <c r="K24" i="3"/>
  <c r="K25" i="3"/>
  <c r="K26" i="3"/>
  <c r="K27" i="3"/>
  <c r="K23" i="3"/>
  <c r="M14" i="3"/>
  <c r="M15" i="3"/>
  <c r="M16" i="3"/>
  <c r="M17" i="3"/>
  <c r="M18" i="3"/>
  <c r="M12" i="3"/>
  <c r="J19" i="3"/>
  <c r="G14" i="2" s="1"/>
  <c r="K14" i="3"/>
  <c r="K16" i="3"/>
  <c r="K17" i="3"/>
  <c r="K18" i="3"/>
  <c r="K12" i="3"/>
  <c r="H15" i="3"/>
  <c r="I19" i="3"/>
  <c r="I28" i="3"/>
  <c r="I77" i="10"/>
  <c r="I76" i="10"/>
  <c r="I71" i="10"/>
  <c r="I70" i="10"/>
  <c r="I65" i="10"/>
  <c r="I64" i="10"/>
  <c r="I59" i="10"/>
  <c r="I58" i="10"/>
  <c r="I53" i="10"/>
  <c r="I52" i="10"/>
  <c r="I47" i="10"/>
  <c r="I46" i="10"/>
  <c r="I41" i="10"/>
  <c r="I40" i="10"/>
  <c r="AT559" i="4"/>
  <c r="AO33" i="4"/>
  <c r="H507" i="4"/>
  <c r="H438" i="4"/>
  <c r="H427" i="4"/>
  <c r="X519" i="4"/>
  <c r="AO362" i="4"/>
  <c r="AA132" i="4"/>
  <c r="AB132" i="4"/>
  <c r="Z132" i="4"/>
  <c r="H267" i="4"/>
  <c r="Q22" i="2" l="1"/>
  <c r="Z73" i="7"/>
  <c r="AI487" i="19"/>
  <c r="AR68" i="21"/>
  <c r="AA72" i="22"/>
  <c r="AG22" i="2"/>
  <c r="AD68" i="9"/>
  <c r="D83" i="8"/>
  <c r="V83" i="8" s="1"/>
  <c r="L21" i="5"/>
  <c r="M70" i="8"/>
  <c r="O22" i="2"/>
  <c r="O23" i="2" s="1"/>
  <c r="AS72" i="3"/>
  <c r="L78" i="7"/>
  <c r="L72" i="7"/>
  <c r="M70" i="7"/>
  <c r="K76" i="7"/>
  <c r="K78" i="7" s="1"/>
  <c r="D82" i="7" s="1"/>
  <c r="J73" i="7"/>
  <c r="AD73" i="7" s="1"/>
  <c r="K72" i="7"/>
  <c r="AA76" i="7"/>
  <c r="AB78" i="7"/>
  <c r="AC70" i="7"/>
  <c r="AD63" i="7"/>
  <c r="AD70" i="7" s="1"/>
  <c r="Z76" i="7"/>
  <c r="P25" i="2" s="1"/>
  <c r="P27" i="2" s="1"/>
  <c r="AS72" i="7"/>
  <c r="AS78" i="7"/>
  <c r="AB78" i="8"/>
  <c r="S83" i="8" s="1"/>
  <c r="L41" i="5" s="1"/>
  <c r="Z73" i="8"/>
  <c r="AD73" i="8" s="1"/>
  <c r="U22" i="2"/>
  <c r="AA72" i="8"/>
  <c r="AC70" i="8"/>
  <c r="AD60" i="8"/>
  <c r="AD70" i="8" s="1"/>
  <c r="K76" i="9"/>
  <c r="K78" i="9" s="1"/>
  <c r="M21" i="5" s="1"/>
  <c r="J73" i="9"/>
  <c r="AD65" i="9"/>
  <c r="AD70" i="9" s="1"/>
  <c r="M72" i="9"/>
  <c r="V22" i="2"/>
  <c r="V23" i="2" s="1"/>
  <c r="J76" i="9"/>
  <c r="V25" i="2" s="1"/>
  <c r="M70" i="9"/>
  <c r="L78" i="9"/>
  <c r="W22" i="2"/>
  <c r="W23" i="2" s="1"/>
  <c r="AB78" i="9"/>
  <c r="S83" i="9" s="1"/>
  <c r="N41" i="5" s="1"/>
  <c r="Y22" i="2"/>
  <c r="AA72" i="9"/>
  <c r="AA76" i="9"/>
  <c r="AA78" i="9" s="1"/>
  <c r="Z73" i="9"/>
  <c r="AC70" i="9"/>
  <c r="Z76" i="9"/>
  <c r="X25" i="2" s="1"/>
  <c r="X27" i="2" s="1"/>
  <c r="AS78" i="9"/>
  <c r="AI83" i="9" s="1"/>
  <c r="T22" i="23"/>
  <c r="T23" i="23" s="1"/>
  <c r="J73" i="21"/>
  <c r="K76" i="21"/>
  <c r="AA25" i="2" s="1"/>
  <c r="M70" i="21"/>
  <c r="L78" i="21"/>
  <c r="AA22" i="2"/>
  <c r="AA23" i="2" s="1"/>
  <c r="AB72" i="21"/>
  <c r="AA76" i="21"/>
  <c r="AA78" i="21" s="1"/>
  <c r="S84" i="21" s="1"/>
  <c r="O42" i="5" s="1"/>
  <c r="AC22" i="2"/>
  <c r="AC70" i="21"/>
  <c r="Z73" i="21"/>
  <c r="AD60" i="21"/>
  <c r="AD70" i="21" s="1"/>
  <c r="AS78" i="21"/>
  <c r="AI83" i="21" s="1"/>
  <c r="AS72" i="21"/>
  <c r="AE22" i="2"/>
  <c r="AE23" i="2" s="1"/>
  <c r="AD66" i="22"/>
  <c r="AD70" i="22" s="1"/>
  <c r="L78" i="22"/>
  <c r="K76" i="22"/>
  <c r="K78" i="22" s="1"/>
  <c r="Q21" i="5" s="1"/>
  <c r="K72" i="22"/>
  <c r="J76" i="22"/>
  <c r="AD25" i="2" s="1"/>
  <c r="AD27" i="2" s="1"/>
  <c r="J73" i="22"/>
  <c r="AD73" i="22" s="1"/>
  <c r="M70" i="22"/>
  <c r="AA76" i="22"/>
  <c r="AA78" i="22" s="1"/>
  <c r="S84" i="22" s="1"/>
  <c r="Q42" i="5" s="1"/>
  <c r="AB72" i="22"/>
  <c r="AC72" i="22" s="1"/>
  <c r="AC70" i="22"/>
  <c r="Z22" i="23"/>
  <c r="Z23" i="23" s="1"/>
  <c r="AS78" i="22"/>
  <c r="AI83" i="22" s="1"/>
  <c r="M72" i="21"/>
  <c r="AI83" i="8"/>
  <c r="Q28" i="23"/>
  <c r="AA78" i="8"/>
  <c r="S82" i="8" s="1"/>
  <c r="K41" i="5" s="1"/>
  <c r="U25" i="2"/>
  <c r="U28" i="2" s="1"/>
  <c r="K78" i="8"/>
  <c r="S25" i="2"/>
  <c r="S28" i="2" s="1"/>
  <c r="AA78" i="7"/>
  <c r="Q25" i="2"/>
  <c r="Q28" i="2" s="1"/>
  <c r="H23" i="23"/>
  <c r="K28" i="3"/>
  <c r="I30" i="3"/>
  <c r="AD28" i="22"/>
  <c r="AD30" i="22" s="1"/>
  <c r="M30" i="22"/>
  <c r="Z76" i="22"/>
  <c r="AF25" i="2" s="1"/>
  <c r="AF27" i="2" s="1"/>
  <c r="AC28" i="22"/>
  <c r="AC30" i="22" s="1"/>
  <c r="J72" i="22"/>
  <c r="M72" i="22" s="1"/>
  <c r="AD12" i="22"/>
  <c r="AD19" i="22" s="1"/>
  <c r="AD28" i="21"/>
  <c r="AD30" i="21" s="1"/>
  <c r="AC19" i="21"/>
  <c r="AC30" i="21" s="1"/>
  <c r="AA72" i="21"/>
  <c r="AC72" i="21" s="1"/>
  <c r="M28" i="21"/>
  <c r="M30" i="21" s="1"/>
  <c r="J76" i="21"/>
  <c r="Z25" i="2" s="1"/>
  <c r="Z27" i="2" s="1"/>
  <c r="AD12" i="21"/>
  <c r="AD19" i="21" s="1"/>
  <c r="Z76" i="21"/>
  <c r="AB25" i="2" s="1"/>
  <c r="AB27" i="2" s="1"/>
  <c r="Z72" i="9"/>
  <c r="AD19" i="9"/>
  <c r="AD30" i="9" s="1"/>
  <c r="M19" i="9"/>
  <c r="M30" i="9" s="1"/>
  <c r="AT30" i="9"/>
  <c r="Z76" i="8"/>
  <c r="T25" i="2" s="1"/>
  <c r="T27" i="2" s="1"/>
  <c r="Z72" i="8"/>
  <c r="AC30" i="8"/>
  <c r="AD23" i="8"/>
  <c r="AD28" i="8" s="1"/>
  <c r="AD30" i="8" s="1"/>
  <c r="M30" i="8"/>
  <c r="H30" i="8"/>
  <c r="J72" i="7"/>
  <c r="M72" i="7" s="1"/>
  <c r="J76" i="7"/>
  <c r="N25" i="2" s="1"/>
  <c r="N27" i="2" s="1"/>
  <c r="AD23" i="7"/>
  <c r="AD28" i="7" s="1"/>
  <c r="AT30" i="7"/>
  <c r="Z72" i="7"/>
  <c r="AC72" i="7" s="1"/>
  <c r="S83" i="7"/>
  <c r="J41" i="5" s="1"/>
  <c r="AD12" i="7"/>
  <c r="AD19" i="7" s="1"/>
  <c r="D83" i="7"/>
  <c r="J315" i="20"/>
  <c r="J319" i="20"/>
  <c r="AC399" i="20"/>
  <c r="Z401" i="20"/>
  <c r="Z156" i="20"/>
  <c r="AA159" i="20"/>
  <c r="AA161" i="20" s="1"/>
  <c r="AA155" i="20"/>
  <c r="D405" i="20"/>
  <c r="V405" i="20" s="1"/>
  <c r="D407" i="20"/>
  <c r="D409" i="20"/>
  <c r="AT81" i="20"/>
  <c r="AJ88" i="20" s="1"/>
  <c r="AJ84" i="20"/>
  <c r="AQ69" i="3" s="1"/>
  <c r="AJ89" i="20"/>
  <c r="AJ10" i="20"/>
  <c r="AM15" i="20" s="1"/>
  <c r="AQ481" i="20"/>
  <c r="AQ475" i="20"/>
  <c r="AT475" i="20" s="1"/>
  <c r="D566" i="20"/>
  <c r="V566" i="20" s="1"/>
  <c r="AA319" i="20"/>
  <c r="AA321" i="20" s="1"/>
  <c r="S325" i="20" s="1"/>
  <c r="Z316" i="20"/>
  <c r="AA315" i="20"/>
  <c r="Z319" i="20"/>
  <c r="Z315" i="20"/>
  <c r="AD194" i="20"/>
  <c r="AI169" i="20"/>
  <c r="AI164" i="20"/>
  <c r="AQ69" i="6" s="1"/>
  <c r="AT161" i="20"/>
  <c r="AI168" i="20" s="1"/>
  <c r="Z75" i="20"/>
  <c r="AC75" i="20" s="1"/>
  <c r="Z79" i="20"/>
  <c r="AI170" i="20"/>
  <c r="AI165" i="20"/>
  <c r="AD75" i="20"/>
  <c r="D167" i="20"/>
  <c r="D165" i="20"/>
  <c r="D169" i="20"/>
  <c r="AQ556" i="20"/>
  <c r="AR555" i="20"/>
  <c r="AR561" i="20"/>
  <c r="AT561" i="20" s="1"/>
  <c r="AI568" i="20" s="1"/>
  <c r="J159" i="20"/>
  <c r="J155" i="20"/>
  <c r="M155" i="20" s="1"/>
  <c r="AD155" i="20" s="1"/>
  <c r="J241" i="20"/>
  <c r="M239" i="20"/>
  <c r="AI490" i="20"/>
  <c r="AI485" i="20"/>
  <c r="S486" i="20"/>
  <c r="S487" i="20" s="1"/>
  <c r="S489" i="20"/>
  <c r="M285" i="20"/>
  <c r="M434" i="20"/>
  <c r="M445" i="20" s="1"/>
  <c r="AD427" i="20"/>
  <c r="D87" i="20"/>
  <c r="D85" i="20"/>
  <c r="D326" i="20"/>
  <c r="V326" i="20" s="1"/>
  <c r="D329" i="20"/>
  <c r="D247" i="20"/>
  <c r="D245" i="20"/>
  <c r="V245" i="20" s="1"/>
  <c r="AD76" i="20"/>
  <c r="AD156" i="20"/>
  <c r="J476" i="20"/>
  <c r="AD476" i="20" s="1"/>
  <c r="H525" i="20"/>
  <c r="Z395" i="20"/>
  <c r="AC395" i="20" s="1"/>
  <c r="AQ155" i="20"/>
  <c r="AT155" i="20" s="1"/>
  <c r="AJ86" i="20"/>
  <c r="AJ12" i="20"/>
  <c r="AA79" i="20"/>
  <c r="AA81" i="20" s="1"/>
  <c r="S89" i="20" s="1"/>
  <c r="Z559" i="20"/>
  <c r="AI325" i="20"/>
  <c r="AI330" i="20"/>
  <c r="AQ75" i="20"/>
  <c r="K559" i="20"/>
  <c r="K561" i="20" s="1"/>
  <c r="J235" i="20"/>
  <c r="M235" i="20" s="1"/>
  <c r="AC155" i="20"/>
  <c r="AT45" i="20"/>
  <c r="AI569" i="20"/>
  <c r="AI564" i="20"/>
  <c r="AQ69" i="22" s="1"/>
  <c r="AJ8" i="20"/>
  <c r="AC555" i="20"/>
  <c r="AI404" i="20"/>
  <c r="AQ69" i="9" s="1"/>
  <c r="AI409" i="20"/>
  <c r="AT401" i="20"/>
  <c r="AI408" i="20" s="1"/>
  <c r="M274" i="20"/>
  <c r="AD267" i="20"/>
  <c r="AD274" i="20" s="1"/>
  <c r="D249" i="20"/>
  <c r="D246" i="20"/>
  <c r="S567" i="20"/>
  <c r="AQ395" i="20"/>
  <c r="AT395" i="20" s="1"/>
  <c r="S12" i="20"/>
  <c r="S86" i="20"/>
  <c r="S569" i="20"/>
  <c r="S566" i="20"/>
  <c r="AT443" i="20"/>
  <c r="AT445" i="20" s="1"/>
  <c r="AT365" i="20"/>
  <c r="S249" i="20"/>
  <c r="S246" i="20"/>
  <c r="S247" i="20" s="1"/>
  <c r="AS155" i="20"/>
  <c r="J81" i="20"/>
  <c r="M79" i="20"/>
  <c r="M43" i="20"/>
  <c r="M45" i="20" s="1"/>
  <c r="AD38" i="20"/>
  <c r="AD43" i="20" s="1"/>
  <c r="AT205" i="20"/>
  <c r="D12" i="20"/>
  <c r="D89" i="20"/>
  <c r="D86" i="20"/>
  <c r="AA75" i="20"/>
  <c r="AR81" i="20"/>
  <c r="AR75" i="20"/>
  <c r="AQ156" i="20"/>
  <c r="AD430" i="20"/>
  <c r="X445" i="20"/>
  <c r="AS475" i="20"/>
  <c r="M363" i="20"/>
  <c r="AD358" i="20"/>
  <c r="AD363" i="20" s="1"/>
  <c r="AC354" i="20"/>
  <c r="AC365" i="20" s="1"/>
  <c r="AC274" i="20"/>
  <c r="AD198" i="20"/>
  <c r="AD203" i="20" s="1"/>
  <c r="M525" i="20"/>
  <c r="X205" i="20"/>
  <c r="S326" i="20"/>
  <c r="S329" i="20"/>
  <c r="M194" i="20"/>
  <c r="AD188" i="20"/>
  <c r="AQ476" i="20"/>
  <c r="AQ555" i="20"/>
  <c r="D486" i="20"/>
  <c r="V486" i="20" s="1"/>
  <c r="AI329" i="20"/>
  <c r="AT321" i="20"/>
  <c r="AI328" i="20" s="1"/>
  <c r="AI324" i="20"/>
  <c r="AQ69" i="8" s="1"/>
  <c r="J556" i="20"/>
  <c r="AD556" i="20" s="1"/>
  <c r="AD125" i="20"/>
  <c r="J401" i="20"/>
  <c r="M399" i="20"/>
  <c r="AD399" i="20" s="1"/>
  <c r="J479" i="20"/>
  <c r="M395" i="20"/>
  <c r="Z161" i="20"/>
  <c r="AT241" i="20"/>
  <c r="AI248" i="20" s="1"/>
  <c r="AI244" i="20"/>
  <c r="AQ69" i="7" s="1"/>
  <c r="AI249" i="20"/>
  <c r="D325" i="20"/>
  <c r="V325" i="20" s="1"/>
  <c r="D327" i="20"/>
  <c r="L555" i="20"/>
  <c r="AA475" i="20"/>
  <c r="J236" i="20"/>
  <c r="AD236" i="20" s="1"/>
  <c r="AQ396" i="20"/>
  <c r="K315" i="20"/>
  <c r="M514" i="20"/>
  <c r="M125" i="20"/>
  <c r="K479" i="20"/>
  <c r="K481" i="20" s="1"/>
  <c r="D11" i="20" s="1"/>
  <c r="D13" i="20" s="1"/>
  <c r="S406" i="20"/>
  <c r="S407" i="20" s="1"/>
  <c r="S409" i="20"/>
  <c r="AD34" i="20"/>
  <c r="AC43" i="20"/>
  <c r="AC45" i="20" s="1"/>
  <c r="AD347" i="20"/>
  <c r="AD354" i="20" s="1"/>
  <c r="M354" i="20"/>
  <c r="AT525" i="20"/>
  <c r="AI410" i="20"/>
  <c r="AI405" i="20"/>
  <c r="AC434" i="20"/>
  <c r="AC445" i="20" s="1"/>
  <c r="AT285" i="20"/>
  <c r="AD514" i="20"/>
  <c r="AD525" i="20" s="1"/>
  <c r="AC194" i="20"/>
  <c r="AC205" i="20" s="1"/>
  <c r="AC114" i="20"/>
  <c r="AC125" i="20" s="1"/>
  <c r="AD107" i="20"/>
  <c r="AD114" i="20" s="1"/>
  <c r="AD316" i="20"/>
  <c r="AI245" i="20"/>
  <c r="AI250" i="20"/>
  <c r="AC283" i="20"/>
  <c r="AC285" i="20" s="1"/>
  <c r="AD278" i="20"/>
  <c r="AD283" i="20" s="1"/>
  <c r="M205" i="20"/>
  <c r="D487" i="19"/>
  <c r="D485" i="19"/>
  <c r="V485" i="19" s="1"/>
  <c r="Z239" i="19"/>
  <c r="Z235" i="19"/>
  <c r="AC235" i="19" s="1"/>
  <c r="AD235" i="19" s="1"/>
  <c r="J155" i="19"/>
  <c r="M155" i="19" s="1"/>
  <c r="J159" i="19"/>
  <c r="AT241" i="19"/>
  <c r="AI248" i="19" s="1"/>
  <c r="AI249" i="19"/>
  <c r="AI244" i="19"/>
  <c r="AQ68" i="7" s="1"/>
  <c r="J79" i="19"/>
  <c r="J75" i="19"/>
  <c r="M75" i="19" s="1"/>
  <c r="S327" i="19"/>
  <c r="Z161" i="19"/>
  <c r="AD514" i="19"/>
  <c r="D405" i="19"/>
  <c r="V405" i="19" s="1"/>
  <c r="D407" i="19"/>
  <c r="D409" i="19"/>
  <c r="K319" i="19"/>
  <c r="K321" i="19" s="1"/>
  <c r="K315" i="19"/>
  <c r="J316" i="19"/>
  <c r="AI324" i="19"/>
  <c r="AQ68" i="8" s="1"/>
  <c r="AI329" i="19"/>
  <c r="S87" i="19"/>
  <c r="S85" i="19"/>
  <c r="AC475" i="19"/>
  <c r="AD475" i="19" s="1"/>
  <c r="J315" i="19"/>
  <c r="M315" i="19" s="1"/>
  <c r="J319" i="19"/>
  <c r="D167" i="19"/>
  <c r="D165" i="19"/>
  <c r="D11" i="19"/>
  <c r="S486" i="19"/>
  <c r="S489" i="19"/>
  <c r="K395" i="19"/>
  <c r="J476" i="19"/>
  <c r="AD476" i="19" s="1"/>
  <c r="AQ395" i="19"/>
  <c r="AQ401" i="19"/>
  <c r="S329" i="19"/>
  <c r="S326" i="19"/>
  <c r="Z559" i="19"/>
  <c r="AC125" i="19"/>
  <c r="M194" i="19"/>
  <c r="M205" i="19" s="1"/>
  <c r="AS161" i="19"/>
  <c r="AI166" i="19" s="1"/>
  <c r="AJ85" i="19"/>
  <c r="AR68" i="3" s="1"/>
  <c r="AJ90" i="19"/>
  <c r="J479" i="19"/>
  <c r="AT45" i="19"/>
  <c r="S89" i="19"/>
  <c r="S12" i="19"/>
  <c r="S86" i="19"/>
  <c r="J396" i="19"/>
  <c r="AD396" i="19" s="1"/>
  <c r="D326" i="19"/>
  <c r="V326" i="19" s="1"/>
  <c r="D329" i="19"/>
  <c r="AT445" i="19"/>
  <c r="AD347" i="19"/>
  <c r="AD354" i="19" s="1"/>
  <c r="AD365" i="19" s="1"/>
  <c r="M354" i="19"/>
  <c r="M365" i="19" s="1"/>
  <c r="X285" i="19"/>
  <c r="AI566" i="19"/>
  <c r="AA315" i="19"/>
  <c r="Z399" i="19"/>
  <c r="M114" i="19"/>
  <c r="AD107" i="19"/>
  <c r="AD114" i="19" s="1"/>
  <c r="AT205" i="19"/>
  <c r="AD34" i="19"/>
  <c r="D166" i="19"/>
  <c r="D169" i="19"/>
  <c r="X45" i="19"/>
  <c r="S166" i="19"/>
  <c r="AI489" i="19"/>
  <c r="AI484" i="19"/>
  <c r="AQ68" i="21" s="1"/>
  <c r="AT68" i="21" s="1"/>
  <c r="AT481" i="19"/>
  <c r="AI488" i="19" s="1"/>
  <c r="S406" i="19"/>
  <c r="S409" i="19"/>
  <c r="Z479" i="19"/>
  <c r="AC194" i="19"/>
  <c r="AC205" i="19" s="1"/>
  <c r="AD187" i="19"/>
  <c r="AD194" i="19" s="1"/>
  <c r="AC514" i="19"/>
  <c r="AC525" i="19" s="1"/>
  <c r="AD518" i="19"/>
  <c r="AD523" i="19" s="1"/>
  <c r="AD525" i="19" s="1"/>
  <c r="M523" i="19"/>
  <c r="M525" i="19" s="1"/>
  <c r="S487" i="19"/>
  <c r="AT81" i="19"/>
  <c r="AJ88" i="19" s="1"/>
  <c r="AJ84" i="19"/>
  <c r="AQ68" i="3" s="1"/>
  <c r="AJ89" i="19"/>
  <c r="AD43" i="19"/>
  <c r="AD45" i="19" s="1"/>
  <c r="D247" i="19"/>
  <c r="D245" i="19"/>
  <c r="S569" i="19"/>
  <c r="S566" i="19"/>
  <c r="S567" i="19" s="1"/>
  <c r="AO525" i="19"/>
  <c r="AT365" i="19"/>
  <c r="AD443" i="19"/>
  <c r="AD445" i="19" s="1"/>
  <c r="K555" i="19"/>
  <c r="M555" i="19" s="1"/>
  <c r="AD555" i="19" s="1"/>
  <c r="Z316" i="19"/>
  <c r="S407" i="19"/>
  <c r="AR235" i="19"/>
  <c r="AT235" i="19" s="1"/>
  <c r="AD198" i="19"/>
  <c r="AD203" i="19" s="1"/>
  <c r="J156" i="19"/>
  <c r="AD156" i="19" s="1"/>
  <c r="AC34" i="19"/>
  <c r="AC45" i="19" s="1"/>
  <c r="M443" i="19"/>
  <c r="M445" i="19" s="1"/>
  <c r="AR365" i="19"/>
  <c r="S246" i="19"/>
  <c r="V246" i="19" s="1"/>
  <c r="AQ315" i="19"/>
  <c r="AT315" i="19" s="1"/>
  <c r="AA239" i="19"/>
  <c r="AA241" i="19" s="1"/>
  <c r="S245" i="19" s="1"/>
  <c r="S247" i="19" s="1"/>
  <c r="AQ236" i="19"/>
  <c r="AQ75" i="19"/>
  <c r="AT75" i="19" s="1"/>
  <c r="AD76" i="19"/>
  <c r="V85" i="19"/>
  <c r="J561" i="19"/>
  <c r="M559" i="19"/>
  <c r="V406" i="19"/>
  <c r="AT354" i="19"/>
  <c r="D567" i="19"/>
  <c r="D565" i="19"/>
  <c r="V565" i="19" s="1"/>
  <c r="D566" i="19"/>
  <c r="V566" i="19" s="1"/>
  <c r="D569" i="19"/>
  <c r="M283" i="19"/>
  <c r="M285" i="19" s="1"/>
  <c r="AD278" i="19"/>
  <c r="AD283" i="19" s="1"/>
  <c r="AD285" i="19" s="1"/>
  <c r="H365" i="19"/>
  <c r="AC434" i="19"/>
  <c r="AC445" i="19" s="1"/>
  <c r="AI567" i="19"/>
  <c r="M123" i="19"/>
  <c r="M125" i="19" s="1"/>
  <c r="AD118" i="19"/>
  <c r="AD123" i="19" s="1"/>
  <c r="AT114" i="19"/>
  <c r="AT125" i="19" s="1"/>
  <c r="AR321" i="19"/>
  <c r="AT321" i="19" s="1"/>
  <c r="AI328" i="19" s="1"/>
  <c r="D89" i="19"/>
  <c r="D12" i="19"/>
  <c r="D86" i="19"/>
  <c r="V86" i="19" s="1"/>
  <c r="K155" i="19"/>
  <c r="AQ161" i="19"/>
  <c r="D87" i="19"/>
  <c r="D486" i="19"/>
  <c r="V486" i="19" s="1"/>
  <c r="D489" i="19"/>
  <c r="J241" i="19"/>
  <c r="M239" i="19"/>
  <c r="AQ475" i="19"/>
  <c r="AT475" i="19" s="1"/>
  <c r="AI245" i="19"/>
  <c r="AI250" i="19"/>
  <c r="AC365" i="19"/>
  <c r="AA159" i="19"/>
  <c r="AA161" i="19" s="1"/>
  <c r="S165" i="19" s="1"/>
  <c r="S167" i="19" s="1"/>
  <c r="AA155" i="19"/>
  <c r="AC155" i="19" s="1"/>
  <c r="AT285" i="19"/>
  <c r="AJ12" i="19"/>
  <c r="AJ86" i="19"/>
  <c r="AR125" i="19"/>
  <c r="Z81" i="18"/>
  <c r="AC79" i="18"/>
  <c r="M475" i="18"/>
  <c r="J236" i="18"/>
  <c r="K235" i="18"/>
  <c r="K239" i="18"/>
  <c r="K241" i="18" s="1"/>
  <c r="AJ90" i="18"/>
  <c r="AJ85" i="18"/>
  <c r="AR67" i="3" s="1"/>
  <c r="Z475" i="18"/>
  <c r="Z479" i="18"/>
  <c r="AI169" i="18"/>
  <c r="AI164" i="18"/>
  <c r="AQ67" i="6" s="1"/>
  <c r="AR155" i="18"/>
  <c r="AQ156" i="18"/>
  <c r="AR161" i="18"/>
  <c r="AT161" i="18" s="1"/>
  <c r="AI168" i="18" s="1"/>
  <c r="J321" i="18"/>
  <c r="Z161" i="18"/>
  <c r="AI565" i="18"/>
  <c r="AI570" i="18"/>
  <c r="D566" i="18"/>
  <c r="D12" i="18"/>
  <c r="Z235" i="18"/>
  <c r="AC235" i="18" s="1"/>
  <c r="Z239" i="18"/>
  <c r="S567" i="18"/>
  <c r="AI489" i="18"/>
  <c r="AI484" i="18"/>
  <c r="AQ67" i="21" s="1"/>
  <c r="AT481" i="18"/>
  <c r="AI488" i="18" s="1"/>
  <c r="AR235" i="18"/>
  <c r="AR241" i="18"/>
  <c r="AQ236" i="18"/>
  <c r="AT321" i="18"/>
  <c r="AI328" i="18" s="1"/>
  <c r="AI329" i="18"/>
  <c r="AI324" i="18"/>
  <c r="AQ67" i="8" s="1"/>
  <c r="AI405" i="18"/>
  <c r="AI410" i="18"/>
  <c r="AT401" i="18"/>
  <c r="AI408" i="18" s="1"/>
  <c r="AI404" i="18"/>
  <c r="AQ67" i="9" s="1"/>
  <c r="AI409" i="18"/>
  <c r="AD476" i="18"/>
  <c r="AT315" i="18"/>
  <c r="AD156" i="18"/>
  <c r="AA399" i="18"/>
  <c r="AA401" i="18" s="1"/>
  <c r="S405" i="18" s="1"/>
  <c r="D167" i="18"/>
  <c r="D165" i="18"/>
  <c r="J561" i="18"/>
  <c r="M559" i="18"/>
  <c r="L555" i="18"/>
  <c r="AI490" i="18"/>
  <c r="AI485" i="18"/>
  <c r="AD285" i="18"/>
  <c r="S246" i="18"/>
  <c r="V246" i="18" s="1"/>
  <c r="AQ155" i="18"/>
  <c r="AT155" i="18" s="1"/>
  <c r="J315" i="18"/>
  <c r="AA239" i="18"/>
  <c r="AA241" i="18" s="1"/>
  <c r="S245" i="18" s="1"/>
  <c r="S247" i="18" s="1"/>
  <c r="AT81" i="18"/>
  <c r="AJ88" i="18" s="1"/>
  <c r="AJ89" i="18"/>
  <c r="AJ84" i="18"/>
  <c r="AQ67" i="3" s="1"/>
  <c r="K559" i="18"/>
  <c r="K561" i="18" s="1"/>
  <c r="J479" i="18"/>
  <c r="K79" i="18"/>
  <c r="K81" i="18" s="1"/>
  <c r="AC75" i="18"/>
  <c r="AD358" i="18"/>
  <c r="AD363" i="18" s="1"/>
  <c r="M363" i="18"/>
  <c r="M365" i="18" s="1"/>
  <c r="AQ556" i="18"/>
  <c r="Z236" i="18"/>
  <c r="AQ396" i="18"/>
  <c r="AA475" i="18"/>
  <c r="Z476" i="18"/>
  <c r="AQ475" i="18"/>
  <c r="AT475" i="18" s="1"/>
  <c r="AQ555" i="18"/>
  <c r="AC365" i="18"/>
  <c r="M203" i="18"/>
  <c r="M205" i="18" s="1"/>
  <c r="AD198" i="18"/>
  <c r="AD203" i="18" s="1"/>
  <c r="AD205" i="18" s="1"/>
  <c r="S166" i="18"/>
  <c r="AD27" i="18"/>
  <c r="AD34" i="18" s="1"/>
  <c r="AT354" i="18"/>
  <c r="AD438" i="18"/>
  <c r="AD443" i="18" s="1"/>
  <c r="AD445" i="18" s="1"/>
  <c r="M443" i="18"/>
  <c r="J556" i="18"/>
  <c r="AC443" i="18"/>
  <c r="X365" i="18"/>
  <c r="M235" i="18"/>
  <c r="AD235" i="18" s="1"/>
  <c r="AA159" i="18"/>
  <c r="AA161" i="18" s="1"/>
  <c r="S165" i="18" s="1"/>
  <c r="S167" i="18" s="1"/>
  <c r="H125" i="18"/>
  <c r="M79" i="18"/>
  <c r="AD79" i="18" s="1"/>
  <c r="J81" i="18"/>
  <c r="AD38" i="18"/>
  <c r="AD43" i="18" s="1"/>
  <c r="M43" i="18"/>
  <c r="M45" i="18" s="1"/>
  <c r="AJ12" i="18"/>
  <c r="AJ86" i="18"/>
  <c r="AA155" i="18"/>
  <c r="X525" i="18"/>
  <c r="D485" i="18"/>
  <c r="V485" i="18" s="1"/>
  <c r="D487" i="18"/>
  <c r="Z155" i="18"/>
  <c r="AC155" i="18" s="1"/>
  <c r="AR555" i="18"/>
  <c r="D486" i="18"/>
  <c r="V486" i="18" s="1"/>
  <c r="D489" i="18"/>
  <c r="S486" i="18"/>
  <c r="S487" i="18" s="1"/>
  <c r="S489" i="18"/>
  <c r="AC434" i="18"/>
  <c r="M434" i="18"/>
  <c r="AA395" i="18"/>
  <c r="M354" i="18"/>
  <c r="AD347" i="18"/>
  <c r="AD354" i="18" s="1"/>
  <c r="AI330" i="18"/>
  <c r="AI325" i="18"/>
  <c r="AA319" i="18"/>
  <c r="AA321" i="18" s="1"/>
  <c r="M75" i="18"/>
  <c r="V166" i="18"/>
  <c r="Z556" i="18"/>
  <c r="AD434" i="18"/>
  <c r="AD523" i="18"/>
  <c r="M514" i="18"/>
  <c r="M525" i="18" s="1"/>
  <c r="AT395" i="18"/>
  <c r="M555" i="18"/>
  <c r="S409" i="18"/>
  <c r="S406" i="18"/>
  <c r="V406" i="18" s="1"/>
  <c r="AT365" i="18"/>
  <c r="AC285" i="18"/>
  <c r="K285" i="18"/>
  <c r="AO205" i="18"/>
  <c r="AT205" i="18"/>
  <c r="M114" i="18"/>
  <c r="M125" i="18" s="1"/>
  <c r="AD107" i="18"/>
  <c r="AD114" i="18" s="1"/>
  <c r="AD125" i="18" s="1"/>
  <c r="J76" i="18"/>
  <c r="AD76" i="18" s="1"/>
  <c r="S566" i="18"/>
  <c r="S569" i="18"/>
  <c r="K399" i="18"/>
  <c r="K401" i="18" s="1"/>
  <c r="AT125" i="18"/>
  <c r="AQ76" i="18"/>
  <c r="S12" i="18"/>
  <c r="AC45" i="18"/>
  <c r="D169" i="18"/>
  <c r="AT561" i="18"/>
  <c r="AI568" i="18" s="1"/>
  <c r="AI569" i="18"/>
  <c r="AI564" i="18"/>
  <c r="AQ67" i="22" s="1"/>
  <c r="J241" i="18"/>
  <c r="M239" i="18"/>
  <c r="H365" i="18"/>
  <c r="K395" i="18"/>
  <c r="AD514" i="18"/>
  <c r="X285" i="18"/>
  <c r="D326" i="18"/>
  <c r="V326" i="18" s="1"/>
  <c r="S87" i="18"/>
  <c r="S85" i="18"/>
  <c r="AR75" i="18"/>
  <c r="AT75" i="18" s="1"/>
  <c r="D487" i="17"/>
  <c r="D485" i="17"/>
  <c r="V485" i="17" s="1"/>
  <c r="AQ241" i="17"/>
  <c r="AQ235" i="17"/>
  <c r="AT235" i="17" s="1"/>
  <c r="AI565" i="17"/>
  <c r="AI570" i="17"/>
  <c r="AI489" i="17"/>
  <c r="AI484" i="17"/>
  <c r="AQ66" i="21" s="1"/>
  <c r="AT481" i="17"/>
  <c r="AI488" i="17" s="1"/>
  <c r="AI165" i="17"/>
  <c r="AI170" i="17"/>
  <c r="AI169" i="17"/>
  <c r="AI164" i="17"/>
  <c r="AQ66" i="6" s="1"/>
  <c r="AT161" i="17"/>
  <c r="AI168" i="17" s="1"/>
  <c r="K559" i="17"/>
  <c r="K561" i="17" s="1"/>
  <c r="J556" i="17"/>
  <c r="AD556" i="17" s="1"/>
  <c r="K555" i="17"/>
  <c r="D566" i="17"/>
  <c r="V566" i="17" s="1"/>
  <c r="S409" i="17"/>
  <c r="S406" i="17"/>
  <c r="S407" i="17" s="1"/>
  <c r="S325" i="17"/>
  <c r="S327" i="17" s="1"/>
  <c r="S329" i="17"/>
  <c r="AA155" i="17"/>
  <c r="Z156" i="17"/>
  <c r="AA159" i="17"/>
  <c r="AA161" i="17" s="1"/>
  <c r="S165" i="17" s="1"/>
  <c r="S167" i="17" s="1"/>
  <c r="Z401" i="17"/>
  <c r="AC399" i="17"/>
  <c r="AR81" i="17"/>
  <c r="AR75" i="17"/>
  <c r="AQ76" i="17"/>
  <c r="J395" i="17"/>
  <c r="J399" i="17"/>
  <c r="AI405" i="17"/>
  <c r="AI410" i="17"/>
  <c r="AD363" i="17"/>
  <c r="AD365" i="17" s="1"/>
  <c r="J561" i="17"/>
  <c r="M559" i="17"/>
  <c r="M203" i="17"/>
  <c r="AD198" i="17"/>
  <c r="AD203" i="17" s="1"/>
  <c r="D486" i="17"/>
  <c r="D489" i="17"/>
  <c r="AI325" i="17"/>
  <c r="AI330" i="17"/>
  <c r="M365" i="17"/>
  <c r="AD156" i="17"/>
  <c r="S487" i="17"/>
  <c r="AT125" i="17"/>
  <c r="AC155" i="17"/>
  <c r="H205" i="17"/>
  <c r="AQ401" i="17"/>
  <c r="AC434" i="17"/>
  <c r="AC445" i="17" s="1"/>
  <c r="AD427" i="17"/>
  <c r="AD434" i="17" s="1"/>
  <c r="Z396" i="17"/>
  <c r="AD396" i="17" s="1"/>
  <c r="AQ155" i="17"/>
  <c r="AT155" i="17" s="1"/>
  <c r="S247" i="17"/>
  <c r="D405" i="17"/>
  <c r="V405" i="17" s="1"/>
  <c r="D407" i="17"/>
  <c r="AD187" i="17"/>
  <c r="AD194" i="17" s="1"/>
  <c r="M194" i="17"/>
  <c r="AD452" i="17"/>
  <c r="D246" i="17"/>
  <c r="D249" i="17"/>
  <c r="S246" i="17"/>
  <c r="S249" i="17"/>
  <c r="Z321" i="17"/>
  <c r="AC319" i="17"/>
  <c r="D166" i="17"/>
  <c r="D169" i="17"/>
  <c r="H125" i="17"/>
  <c r="AT475" i="17"/>
  <c r="AT561" i="17"/>
  <c r="AI568" i="17" s="1"/>
  <c r="AI569" i="17"/>
  <c r="AI564" i="17"/>
  <c r="AQ66" i="22" s="1"/>
  <c r="AD507" i="17"/>
  <c r="AD514" i="17" s="1"/>
  <c r="M514" i="17"/>
  <c r="AI329" i="17"/>
  <c r="AI324" i="17"/>
  <c r="AQ66" i="8" s="1"/>
  <c r="AT321" i="17"/>
  <c r="AI328" i="17" s="1"/>
  <c r="AD27" i="17"/>
  <c r="AD34" i="17" s="1"/>
  <c r="M34" i="17"/>
  <c r="S486" i="17"/>
  <c r="S489" i="17"/>
  <c r="AI490" i="17"/>
  <c r="AI485" i="17"/>
  <c r="M555" i="17"/>
  <c r="AT445" i="17"/>
  <c r="AT525" i="17"/>
  <c r="K395" i="17"/>
  <c r="AC205" i="17"/>
  <c r="K285" i="17"/>
  <c r="AD278" i="17"/>
  <c r="AD283" i="17" s="1"/>
  <c r="AD285" i="17" s="1"/>
  <c r="AA315" i="17"/>
  <c r="AD114" i="17"/>
  <c r="D247" i="17"/>
  <c r="D245" i="17"/>
  <c r="V245" i="17" s="1"/>
  <c r="AD118" i="17"/>
  <c r="AD123" i="17" s="1"/>
  <c r="AD125" i="17" s="1"/>
  <c r="M123" i="17"/>
  <c r="M125" i="17" s="1"/>
  <c r="X45" i="17"/>
  <c r="D89" i="17"/>
  <c r="D12" i="17"/>
  <c r="D86" i="17"/>
  <c r="V86" i="17" s="1"/>
  <c r="H445" i="17"/>
  <c r="AQ476" i="17"/>
  <c r="X445" i="17"/>
  <c r="M445" i="17"/>
  <c r="V326" i="17"/>
  <c r="S567" i="17"/>
  <c r="AD38" i="17"/>
  <c r="AD43" i="17" s="1"/>
  <c r="M43" i="17"/>
  <c r="M45" i="17" s="1"/>
  <c r="J319" i="17"/>
  <c r="X205" i="17"/>
  <c r="AC114" i="17"/>
  <c r="AC125" i="17" s="1"/>
  <c r="M79" i="17"/>
  <c r="J81" i="17"/>
  <c r="AC315" i="17"/>
  <c r="X525" i="17"/>
  <c r="M523" i="17"/>
  <c r="M525" i="17" s="1"/>
  <c r="AD518" i="17"/>
  <c r="AD523" i="17" s="1"/>
  <c r="AD525" i="17" s="1"/>
  <c r="K475" i="17"/>
  <c r="AD443" i="17"/>
  <c r="AD445" i="17" s="1"/>
  <c r="AC363" i="17"/>
  <c r="AC365" i="17" s="1"/>
  <c r="AD274" i="17"/>
  <c r="D167" i="17"/>
  <c r="D165" i="17"/>
  <c r="S89" i="17"/>
  <c r="S86" i="17"/>
  <c r="S12" i="17"/>
  <c r="AO45" i="17"/>
  <c r="D85" i="17"/>
  <c r="D87" i="17"/>
  <c r="AT365" i="17"/>
  <c r="AA395" i="17"/>
  <c r="AC395" i="17" s="1"/>
  <c r="D409" i="17"/>
  <c r="D406" i="17"/>
  <c r="V406" i="17" s="1"/>
  <c r="AD347" i="17"/>
  <c r="AD354" i="17" s="1"/>
  <c r="AI250" i="17"/>
  <c r="AI245" i="17"/>
  <c r="Z161" i="17"/>
  <c r="S166" i="17"/>
  <c r="S169" i="17"/>
  <c r="AT205" i="17"/>
  <c r="S87" i="17"/>
  <c r="S85" i="17"/>
  <c r="S11" i="17"/>
  <c r="AJ12" i="17"/>
  <c r="AD76" i="17"/>
  <c r="Z316" i="16"/>
  <c r="AA315" i="16"/>
  <c r="AA319" i="16"/>
  <c r="AA321" i="16" s="1"/>
  <c r="S325" i="16" s="1"/>
  <c r="AT475" i="16"/>
  <c r="M79" i="16"/>
  <c r="J81" i="16"/>
  <c r="AC395" i="16"/>
  <c r="AT81" i="16"/>
  <c r="AJ88" i="16" s="1"/>
  <c r="AJ89" i="16"/>
  <c r="AJ84" i="16"/>
  <c r="AQ65" i="3" s="1"/>
  <c r="D247" i="16"/>
  <c r="D245" i="16"/>
  <c r="V245" i="16" s="1"/>
  <c r="AA559" i="16"/>
  <c r="AA561" i="16" s="1"/>
  <c r="S565" i="16" s="1"/>
  <c r="Z556" i="16"/>
  <c r="AD556" i="16" s="1"/>
  <c r="AT285" i="16"/>
  <c r="Z81" i="16"/>
  <c r="S86" i="16"/>
  <c r="S12" i="16"/>
  <c r="AA155" i="16"/>
  <c r="AA159" i="16"/>
  <c r="AA161" i="16" s="1"/>
  <c r="S165" i="16" s="1"/>
  <c r="Z156" i="16"/>
  <c r="M395" i="16"/>
  <c r="J241" i="16"/>
  <c r="M239" i="16"/>
  <c r="AR155" i="16"/>
  <c r="AR161" i="16"/>
  <c r="AQ156" i="16"/>
  <c r="AQ561" i="16"/>
  <c r="AQ555" i="16"/>
  <c r="AT555" i="16" s="1"/>
  <c r="Z321" i="16"/>
  <c r="AC319" i="16"/>
  <c r="AQ161" i="16"/>
  <c r="AQ155" i="16"/>
  <c r="AT155" i="16" s="1"/>
  <c r="J161" i="16"/>
  <c r="AI490" i="16"/>
  <c r="AI485" i="16"/>
  <c r="AD316" i="16"/>
  <c r="AD358" i="16"/>
  <c r="AD363" i="16" s="1"/>
  <c r="M363" i="16"/>
  <c r="M365" i="16" s="1"/>
  <c r="AT354" i="16"/>
  <c r="AT365" i="16" s="1"/>
  <c r="AD76" i="16"/>
  <c r="M203" i="16"/>
  <c r="AD198" i="16"/>
  <c r="AD203" i="16" s="1"/>
  <c r="AA399" i="16"/>
  <c r="AA401" i="16" s="1"/>
  <c r="S405" i="16" s="1"/>
  <c r="AC475" i="16"/>
  <c r="AT445" i="16"/>
  <c r="AA475" i="16"/>
  <c r="AC363" i="16"/>
  <c r="AC315" i="16"/>
  <c r="AT235" i="16"/>
  <c r="AJ86" i="16"/>
  <c r="AJ12" i="16"/>
  <c r="S166" i="16"/>
  <c r="Z481" i="16"/>
  <c r="D327" i="16"/>
  <c r="D325" i="16"/>
  <c r="V325" i="16" s="1"/>
  <c r="X525" i="16"/>
  <c r="D486" i="16"/>
  <c r="V486" i="16" s="1"/>
  <c r="AR401" i="16"/>
  <c r="D406" i="16"/>
  <c r="K445" i="16"/>
  <c r="AC354" i="16"/>
  <c r="AR321" i="16"/>
  <c r="AD434" i="16"/>
  <c r="AA75" i="16"/>
  <c r="M43" i="16"/>
  <c r="M45" i="16" s="1"/>
  <c r="AD38" i="16"/>
  <c r="AD43" i="16" s="1"/>
  <c r="AD45" i="16" s="1"/>
  <c r="AT123" i="16"/>
  <c r="AT125" i="16" s="1"/>
  <c r="AI565" i="16"/>
  <c r="AI570" i="16"/>
  <c r="S566" i="16"/>
  <c r="S569" i="16"/>
  <c r="AD438" i="16"/>
  <c r="AD443" i="16" s="1"/>
  <c r="M443" i="16"/>
  <c r="M445" i="16" s="1"/>
  <c r="AR241" i="16"/>
  <c r="AD354" i="16"/>
  <c r="AQ316" i="16"/>
  <c r="D86" i="16"/>
  <c r="V86" i="16" s="1"/>
  <c r="D89" i="16"/>
  <c r="D12" i="16"/>
  <c r="AD125" i="16"/>
  <c r="K125" i="16"/>
  <c r="AB75" i="16"/>
  <c r="AA79" i="16"/>
  <c r="AA81" i="16" s="1"/>
  <c r="AA479" i="16"/>
  <c r="AA481" i="16" s="1"/>
  <c r="S485" i="16" s="1"/>
  <c r="S487" i="16" s="1"/>
  <c r="AC525" i="16"/>
  <c r="S486" i="16"/>
  <c r="AD452" i="16"/>
  <c r="H285" i="16"/>
  <c r="S406" i="16"/>
  <c r="S409" i="16"/>
  <c r="M283" i="16"/>
  <c r="M285" i="16" s="1"/>
  <c r="D246" i="16"/>
  <c r="D249" i="16"/>
  <c r="X205" i="16"/>
  <c r="AS315" i="16"/>
  <c r="Z161" i="16"/>
  <c r="AB155" i="16"/>
  <c r="AC155" i="16" s="1"/>
  <c r="Z399" i="16"/>
  <c r="J399" i="16"/>
  <c r="J481" i="16"/>
  <c r="AR475" i="16"/>
  <c r="AD472" i="16"/>
  <c r="D569" i="16"/>
  <c r="D566" i="16"/>
  <c r="V566" i="16" s="1"/>
  <c r="M523" i="16"/>
  <c r="AD518" i="16"/>
  <c r="AD523" i="16" s="1"/>
  <c r="AD525" i="16" s="1"/>
  <c r="AA395" i="16"/>
  <c r="AQ236" i="16"/>
  <c r="AQ241" i="16"/>
  <c r="AQ481" i="16"/>
  <c r="S246" i="16"/>
  <c r="S247" i="16" s="1"/>
  <c r="S249" i="16"/>
  <c r="AD114" i="16"/>
  <c r="AD187" i="16"/>
  <c r="AD194" i="16" s="1"/>
  <c r="M194" i="16"/>
  <c r="Z75" i="16"/>
  <c r="AC75" i="16" s="1"/>
  <c r="AD75" i="16" s="1"/>
  <c r="D329" i="16"/>
  <c r="D326" i="16"/>
  <c r="V326" i="16" s="1"/>
  <c r="K399" i="16"/>
  <c r="K401" i="16" s="1"/>
  <c r="D85" i="16"/>
  <c r="D87" i="16"/>
  <c r="AT525" i="16"/>
  <c r="J396" i="16"/>
  <c r="AD396" i="16" s="1"/>
  <c r="H525" i="16"/>
  <c r="AO285" i="16"/>
  <c r="AO365" i="16"/>
  <c r="L235" i="16"/>
  <c r="M235" i="16" s="1"/>
  <c r="S329" i="16"/>
  <c r="S326" i="16"/>
  <c r="AC285" i="16"/>
  <c r="AC114" i="16"/>
  <c r="AC125" i="16" s="1"/>
  <c r="M114" i="16"/>
  <c r="M125" i="16" s="1"/>
  <c r="D166" i="16"/>
  <c r="M514" i="16"/>
  <c r="AD236" i="16"/>
  <c r="AD283" i="16"/>
  <c r="AD285" i="16" s="1"/>
  <c r="AQ556" i="16"/>
  <c r="AR81" i="16"/>
  <c r="AT274" i="16"/>
  <c r="D567" i="16"/>
  <c r="D565" i="16"/>
  <c r="V565" i="16" s="1"/>
  <c r="AR75" i="16"/>
  <c r="AT75" i="16" s="1"/>
  <c r="AR561" i="15"/>
  <c r="AQ556" i="15"/>
  <c r="AR555" i="15"/>
  <c r="J75" i="15"/>
  <c r="J79" i="15"/>
  <c r="AC235" i="15"/>
  <c r="J319" i="15"/>
  <c r="J315" i="15"/>
  <c r="M315" i="15" s="1"/>
  <c r="Z75" i="15"/>
  <c r="AC75" i="15" s="1"/>
  <c r="Z79" i="15"/>
  <c r="J156" i="15"/>
  <c r="K155" i="15"/>
  <c r="K159" i="15"/>
  <c r="K161" i="15" s="1"/>
  <c r="D169" i="15" s="1"/>
  <c r="AI485" i="15"/>
  <c r="AI490" i="15"/>
  <c r="AC155" i="15"/>
  <c r="S486" i="15"/>
  <c r="Z319" i="15"/>
  <c r="Z315" i="15"/>
  <c r="AI169" i="15"/>
  <c r="AI164" i="15"/>
  <c r="AQ64" i="6" s="1"/>
  <c r="S567" i="15"/>
  <c r="M155" i="15"/>
  <c r="K235" i="15"/>
  <c r="K239" i="15"/>
  <c r="K241" i="15" s="1"/>
  <c r="J236" i="15"/>
  <c r="AD236" i="15" s="1"/>
  <c r="J76" i="15"/>
  <c r="AD76" i="15" s="1"/>
  <c r="K75" i="15"/>
  <c r="K79" i="15"/>
  <c r="K81" i="15" s="1"/>
  <c r="AQ475" i="15"/>
  <c r="AQ481" i="15"/>
  <c r="J401" i="15"/>
  <c r="M399" i="15"/>
  <c r="D567" i="15"/>
  <c r="D565" i="15"/>
  <c r="V565" i="15" s="1"/>
  <c r="D566" i="15"/>
  <c r="V566" i="15" s="1"/>
  <c r="D569" i="15"/>
  <c r="AD280" i="15"/>
  <c r="AJ86" i="15"/>
  <c r="AJ12" i="15"/>
  <c r="AQ395" i="15"/>
  <c r="AT395" i="15" s="1"/>
  <c r="AQ401" i="15"/>
  <c r="S247" i="15"/>
  <c r="J561" i="15"/>
  <c r="M559" i="15"/>
  <c r="J161" i="15"/>
  <c r="AI245" i="15"/>
  <c r="AI250" i="15"/>
  <c r="D486" i="15"/>
  <c r="D489" i="15"/>
  <c r="S569" i="15"/>
  <c r="S566" i="15"/>
  <c r="AA475" i="15"/>
  <c r="AQ396" i="15"/>
  <c r="M283" i="15"/>
  <c r="AD278" i="15"/>
  <c r="AD283" i="15" s="1"/>
  <c r="AD285" i="15" s="1"/>
  <c r="X365" i="15"/>
  <c r="X445" i="15"/>
  <c r="AQ155" i="15"/>
  <c r="AT155" i="15" s="1"/>
  <c r="Z241" i="15"/>
  <c r="AC239" i="15"/>
  <c r="AR161" i="15"/>
  <c r="AT161" i="15" s="1"/>
  <c r="AI168" i="15" s="1"/>
  <c r="AB161" i="15"/>
  <c r="S12" i="15" s="1"/>
  <c r="AD118" i="15"/>
  <c r="AD123" i="15" s="1"/>
  <c r="AD125" i="15" s="1"/>
  <c r="M123" i="15"/>
  <c r="M125" i="15" s="1"/>
  <c r="AR475" i="15"/>
  <c r="X525" i="15"/>
  <c r="AA395" i="15"/>
  <c r="AD360" i="15"/>
  <c r="M514" i="15"/>
  <c r="S329" i="15"/>
  <c r="S326" i="15"/>
  <c r="S327" i="15" s="1"/>
  <c r="AT235" i="15"/>
  <c r="AD194" i="15"/>
  <c r="AD205" i="15" s="1"/>
  <c r="AT274" i="15"/>
  <c r="AT285" i="15" s="1"/>
  <c r="J479" i="15"/>
  <c r="D405" i="15"/>
  <c r="V405" i="15" s="1"/>
  <c r="D407" i="15"/>
  <c r="AD107" i="15"/>
  <c r="AD114" i="15" s="1"/>
  <c r="AD34" i="15"/>
  <c r="S246" i="15"/>
  <c r="S249" i="15"/>
  <c r="AR81" i="15"/>
  <c r="D12" i="15"/>
  <c r="D86" i="15"/>
  <c r="D166" i="15"/>
  <c r="M475" i="15"/>
  <c r="D326" i="15"/>
  <c r="D329" i="15"/>
  <c r="M363" i="15"/>
  <c r="M365" i="15" s="1"/>
  <c r="AD358" i="15"/>
  <c r="AD363" i="15" s="1"/>
  <c r="AD365" i="15" s="1"/>
  <c r="AD518" i="15"/>
  <c r="AD523" i="15" s="1"/>
  <c r="M523" i="15"/>
  <c r="M525" i="15" s="1"/>
  <c r="AA235" i="15"/>
  <c r="AQ321" i="15"/>
  <c r="M274" i="15"/>
  <c r="AD267" i="15"/>
  <c r="AD274" i="15" s="1"/>
  <c r="AB475" i="15"/>
  <c r="AA479" i="15"/>
  <c r="AA481" i="15" s="1"/>
  <c r="S485" i="15" s="1"/>
  <c r="AT241" i="15"/>
  <c r="AI248" i="15" s="1"/>
  <c r="AI244" i="15"/>
  <c r="AQ64" i="7" s="1"/>
  <c r="AI249" i="15"/>
  <c r="V246" i="15"/>
  <c r="AT125" i="15"/>
  <c r="AC194" i="15"/>
  <c r="AC205" i="15" s="1"/>
  <c r="AA315" i="15"/>
  <c r="AD434" i="15"/>
  <c r="J556" i="15"/>
  <c r="AD556" i="15" s="1"/>
  <c r="AO525" i="15"/>
  <c r="AR401" i="15"/>
  <c r="Z159" i="15"/>
  <c r="Z156" i="15"/>
  <c r="S86" i="15"/>
  <c r="S89" i="15"/>
  <c r="AQ81" i="15"/>
  <c r="AR75" i="15"/>
  <c r="AT75" i="15" s="1"/>
  <c r="AS75" i="15"/>
  <c r="D327" i="15"/>
  <c r="D325" i="15"/>
  <c r="V325" i="15" s="1"/>
  <c r="AD443" i="15"/>
  <c r="AD445" i="15" s="1"/>
  <c r="M43" i="15"/>
  <c r="M45" i="15" s="1"/>
  <c r="AD38" i="15"/>
  <c r="AD43" i="15" s="1"/>
  <c r="AR285" i="15"/>
  <c r="AD476" i="15"/>
  <c r="D485" i="15"/>
  <c r="V485" i="15" s="1"/>
  <c r="D487" i="15"/>
  <c r="Z316" i="15"/>
  <c r="AD316" i="15" s="1"/>
  <c r="Z396" i="15"/>
  <c r="AD396" i="15" s="1"/>
  <c r="S11" i="15"/>
  <c r="S87" i="15"/>
  <c r="S85" i="15"/>
  <c r="AD507" i="15"/>
  <c r="AD514" i="15" s="1"/>
  <c r="AT525" i="15"/>
  <c r="S409" i="15"/>
  <c r="S406" i="15"/>
  <c r="S407" i="15" s="1"/>
  <c r="AT205" i="15"/>
  <c r="H205" i="15"/>
  <c r="AS155" i="15"/>
  <c r="D327" i="14"/>
  <c r="D325" i="14"/>
  <c r="AA79" i="14"/>
  <c r="AA81" i="14" s="1"/>
  <c r="AA75" i="14"/>
  <c r="Z76" i="14"/>
  <c r="D487" i="14"/>
  <c r="D485" i="14"/>
  <c r="V485" i="14" s="1"/>
  <c r="J561" i="14"/>
  <c r="AR475" i="14"/>
  <c r="AR481" i="14"/>
  <c r="AQ476" i="14"/>
  <c r="J401" i="14"/>
  <c r="Z81" i="14"/>
  <c r="AD556" i="14"/>
  <c r="J239" i="14"/>
  <c r="J235" i="14"/>
  <c r="AI164" i="14"/>
  <c r="AQ63" i="6" s="1"/>
  <c r="AI169" i="14"/>
  <c r="AT161" i="14"/>
  <c r="AI168" i="14" s="1"/>
  <c r="AI249" i="14"/>
  <c r="AI244" i="14"/>
  <c r="AQ63" i="7" s="1"/>
  <c r="AT241" i="14"/>
  <c r="AI248" i="14" s="1"/>
  <c r="J481" i="14"/>
  <c r="M479" i="14"/>
  <c r="S86" i="14"/>
  <c r="S12" i="14"/>
  <c r="Z321" i="14"/>
  <c r="M555" i="14"/>
  <c r="AD555" i="14" s="1"/>
  <c r="J475" i="14"/>
  <c r="M475" i="14" s="1"/>
  <c r="X445" i="14"/>
  <c r="AI489" i="14"/>
  <c r="AI484" i="14"/>
  <c r="AQ63" i="21" s="1"/>
  <c r="AD518" i="14"/>
  <c r="AD523" i="14" s="1"/>
  <c r="M523" i="14"/>
  <c r="M525" i="14" s="1"/>
  <c r="AQ316" i="14"/>
  <c r="AD354" i="14"/>
  <c r="S326" i="14"/>
  <c r="Z315" i="14"/>
  <c r="AJ86" i="14"/>
  <c r="Z241" i="14"/>
  <c r="AC239" i="14"/>
  <c r="Z559" i="14"/>
  <c r="J161" i="14"/>
  <c r="AJ89" i="14"/>
  <c r="AJ84" i="14"/>
  <c r="AQ63" i="3" s="1"/>
  <c r="AT81" i="14"/>
  <c r="AJ88" i="14" s="1"/>
  <c r="AJ10" i="14"/>
  <c r="AM15" i="14" s="1"/>
  <c r="AA155" i="14"/>
  <c r="AC155" i="14" s="1"/>
  <c r="AC274" i="14"/>
  <c r="S169" i="14"/>
  <c r="Z476" i="14"/>
  <c r="AD552" i="14"/>
  <c r="AT445" i="14"/>
  <c r="AC525" i="14"/>
  <c r="S486" i="14"/>
  <c r="S487" i="14" s="1"/>
  <c r="S489" i="14"/>
  <c r="AT315" i="14"/>
  <c r="AA315" i="14"/>
  <c r="AR395" i="14"/>
  <c r="AS321" i="14"/>
  <c r="AI326" i="14" s="1"/>
  <c r="AQ155" i="14"/>
  <c r="AQ156" i="14"/>
  <c r="AD76" i="14"/>
  <c r="AA559" i="14"/>
  <c r="AA561" i="14" s="1"/>
  <c r="K559" i="14"/>
  <c r="K561" i="14" s="1"/>
  <c r="AT75" i="14"/>
  <c r="AT125" i="14"/>
  <c r="M114" i="14"/>
  <c r="AD38" i="14"/>
  <c r="AD43" i="14" s="1"/>
  <c r="AD45" i="14" s="1"/>
  <c r="AC285" i="14"/>
  <c r="AT395" i="14"/>
  <c r="D246" i="14"/>
  <c r="V246" i="14" s="1"/>
  <c r="AI565" i="14"/>
  <c r="AI570" i="14"/>
  <c r="AT561" i="14"/>
  <c r="AI568" i="14" s="1"/>
  <c r="AI569" i="14"/>
  <c r="AI564" i="14"/>
  <c r="AQ63" i="22" s="1"/>
  <c r="AJ8" i="14"/>
  <c r="AQ555" i="14"/>
  <c r="AT555" i="14" s="1"/>
  <c r="AA475" i="14"/>
  <c r="L401" i="14"/>
  <c r="Z396" i="14"/>
  <c r="AD396" i="14" s="1"/>
  <c r="AI409" i="14"/>
  <c r="AI404" i="14"/>
  <c r="AQ63" i="9" s="1"/>
  <c r="AT401" i="14"/>
  <c r="AI408" i="14" s="1"/>
  <c r="K395" i="14"/>
  <c r="J395" i="14"/>
  <c r="M395" i="14" s="1"/>
  <c r="M283" i="14"/>
  <c r="M285" i="14" s="1"/>
  <c r="AD278" i="14"/>
  <c r="AD283" i="14" s="1"/>
  <c r="AD285" i="14" s="1"/>
  <c r="AR155" i="14"/>
  <c r="K205" i="14"/>
  <c r="Z159" i="14"/>
  <c r="AI250" i="14"/>
  <c r="AI245" i="14"/>
  <c r="S246" i="14"/>
  <c r="S247" i="14" s="1"/>
  <c r="S249" i="14"/>
  <c r="Z75" i="14"/>
  <c r="AC434" i="14"/>
  <c r="AD427" i="14"/>
  <c r="AD434" i="14" s="1"/>
  <c r="AI330" i="14"/>
  <c r="AI325" i="14"/>
  <c r="AD316" i="14"/>
  <c r="S406" i="14"/>
  <c r="S407" i="14" s="1"/>
  <c r="S409" i="14"/>
  <c r="AJ90" i="14"/>
  <c r="AJ85" i="14"/>
  <c r="M194" i="14"/>
  <c r="AD187" i="14"/>
  <c r="AD194" i="14" s="1"/>
  <c r="AA319" i="14"/>
  <c r="AA321" i="14" s="1"/>
  <c r="S325" i="14" s="1"/>
  <c r="S327" i="14" s="1"/>
  <c r="D86" i="14"/>
  <c r="V86" i="14" s="1"/>
  <c r="D12" i="14"/>
  <c r="D89" i="14"/>
  <c r="J79" i="14"/>
  <c r="J75" i="14"/>
  <c r="M75" i="14" s="1"/>
  <c r="D566" i="14"/>
  <c r="V566" i="14" s="1"/>
  <c r="D569" i="14"/>
  <c r="AT321" i="14"/>
  <c r="AI328" i="14" s="1"/>
  <c r="AI329" i="14"/>
  <c r="AI324" i="14"/>
  <c r="AQ63" i="8" s="1"/>
  <c r="AI405" i="14"/>
  <c r="AI410" i="14"/>
  <c r="AI170" i="14"/>
  <c r="AI165" i="14"/>
  <c r="AT475" i="14"/>
  <c r="D486" i="14"/>
  <c r="D489" i="14"/>
  <c r="M514" i="14"/>
  <c r="D326" i="14"/>
  <c r="V326" i="14" s="1"/>
  <c r="D329" i="14"/>
  <c r="AT365" i="14"/>
  <c r="M203" i="14"/>
  <c r="M205" i="14" s="1"/>
  <c r="AD198" i="14"/>
  <c r="AD203" i="14" s="1"/>
  <c r="AD205" i="14" s="1"/>
  <c r="X365" i="14"/>
  <c r="AT235" i="14"/>
  <c r="H285" i="14"/>
  <c r="D87" i="14"/>
  <c r="D85" i="14"/>
  <c r="K399" i="14"/>
  <c r="K401" i="14" s="1"/>
  <c r="K125" i="14"/>
  <c r="AC443" i="14"/>
  <c r="AC445" i="14" s="1"/>
  <c r="J476" i="14"/>
  <c r="AD476" i="14" s="1"/>
  <c r="AD438" i="14"/>
  <c r="AD443" i="14" s="1"/>
  <c r="AD445" i="14" s="1"/>
  <c r="AD507" i="14"/>
  <c r="AD514" i="14" s="1"/>
  <c r="AC555" i="14"/>
  <c r="AT525" i="14"/>
  <c r="M363" i="14"/>
  <c r="M365" i="14" s="1"/>
  <c r="AD358" i="14"/>
  <c r="AD363" i="14" s="1"/>
  <c r="AD365" i="14" s="1"/>
  <c r="AC235" i="14"/>
  <c r="AD118" i="14"/>
  <c r="AD123" i="14" s="1"/>
  <c r="AD125" i="14" s="1"/>
  <c r="M123" i="14"/>
  <c r="M125" i="14" s="1"/>
  <c r="AT561" i="13"/>
  <c r="AI568" i="13" s="1"/>
  <c r="AI569" i="13"/>
  <c r="AI564" i="13"/>
  <c r="AQ62" i="22" s="1"/>
  <c r="M395" i="13"/>
  <c r="J561" i="13"/>
  <c r="AD315" i="13"/>
  <c r="D487" i="13"/>
  <c r="D485" i="13"/>
  <c r="AI485" i="13"/>
  <c r="AI490" i="13"/>
  <c r="AQ316" i="13"/>
  <c r="AR315" i="13"/>
  <c r="AR321" i="13"/>
  <c r="J481" i="13"/>
  <c r="M479" i="13"/>
  <c r="Z559" i="13"/>
  <c r="Z555" i="13"/>
  <c r="AC555" i="13" s="1"/>
  <c r="AI570" i="13"/>
  <c r="AI565" i="13"/>
  <c r="J79" i="13"/>
  <c r="J75" i="13"/>
  <c r="M75" i="13" s="1"/>
  <c r="S485" i="13"/>
  <c r="S487" i="13" s="1"/>
  <c r="S489" i="13"/>
  <c r="J556" i="13"/>
  <c r="AD556" i="13" s="1"/>
  <c r="M514" i="13"/>
  <c r="AD507" i="13"/>
  <c r="AD514" i="13" s="1"/>
  <c r="AD236" i="13"/>
  <c r="D406" i="13"/>
  <c r="AT321" i="13"/>
  <c r="AI328" i="13" s="1"/>
  <c r="AI324" i="13"/>
  <c r="AQ62" i="8" s="1"/>
  <c r="AI329" i="13"/>
  <c r="AQ481" i="13"/>
  <c r="AI405" i="13"/>
  <c r="AI410" i="13"/>
  <c r="AD194" i="13"/>
  <c r="D327" i="13"/>
  <c r="D325" i="13"/>
  <c r="V325" i="13" s="1"/>
  <c r="AC354" i="13"/>
  <c r="AC365" i="13" s="1"/>
  <c r="AD347" i="13"/>
  <c r="AD354" i="13" s="1"/>
  <c r="AD365" i="13" s="1"/>
  <c r="AT445" i="13"/>
  <c r="S326" i="13"/>
  <c r="S327" i="13" s="1"/>
  <c r="S329" i="13"/>
  <c r="AI169" i="13"/>
  <c r="AI164" i="13"/>
  <c r="AQ62" i="6" s="1"/>
  <c r="M555" i="13"/>
  <c r="AD555" i="13" s="1"/>
  <c r="AQ396" i="13"/>
  <c r="M274" i="13"/>
  <c r="AD267" i="13"/>
  <c r="AD274" i="13" s="1"/>
  <c r="J399" i="13"/>
  <c r="AC285" i="13"/>
  <c r="Z316" i="13"/>
  <c r="AD316" i="13" s="1"/>
  <c r="D89" i="13"/>
  <c r="D86" i="13"/>
  <c r="D12" i="13"/>
  <c r="Z76" i="13"/>
  <c r="AA79" i="13"/>
  <c r="AA81" i="13" s="1"/>
  <c r="AS395" i="13"/>
  <c r="AD118" i="13"/>
  <c r="AD123" i="13" s="1"/>
  <c r="M123" i="13"/>
  <c r="M125" i="13" s="1"/>
  <c r="D489" i="13"/>
  <c r="D486" i="13"/>
  <c r="V486" i="13" s="1"/>
  <c r="AR395" i="13"/>
  <c r="M523" i="13"/>
  <c r="J396" i="13"/>
  <c r="AD396" i="13" s="1"/>
  <c r="AR125" i="13"/>
  <c r="M43" i="13"/>
  <c r="M45" i="13" s="1"/>
  <c r="AD38" i="13"/>
  <c r="AD43" i="13" s="1"/>
  <c r="AD45" i="13" s="1"/>
  <c r="K399" i="13"/>
  <c r="K401" i="13" s="1"/>
  <c r="AC399" i="13"/>
  <c r="Z401" i="13"/>
  <c r="AC45" i="13"/>
  <c r="S249" i="13"/>
  <c r="S246" i="13"/>
  <c r="S247" i="13" s="1"/>
  <c r="D247" i="13"/>
  <c r="D245" i="13"/>
  <c r="V245" i="13" s="1"/>
  <c r="S406" i="13"/>
  <c r="S407" i="13" s="1"/>
  <c r="S409" i="13"/>
  <c r="AR555" i="13"/>
  <c r="AT555" i="13" s="1"/>
  <c r="AC315" i="13"/>
  <c r="M319" i="13"/>
  <c r="AD319" i="13" s="1"/>
  <c r="J321" i="13"/>
  <c r="J476" i="13"/>
  <c r="AD476" i="13" s="1"/>
  <c r="AQ556" i="13"/>
  <c r="AC395" i="13"/>
  <c r="M283" i="13"/>
  <c r="M285" i="13" s="1"/>
  <c r="AD278" i="13"/>
  <c r="AD283" i="13" s="1"/>
  <c r="AD285" i="13" s="1"/>
  <c r="D329" i="13"/>
  <c r="D326" i="13"/>
  <c r="V326" i="13" s="1"/>
  <c r="AT241" i="13"/>
  <c r="AI248" i="13" s="1"/>
  <c r="AI249" i="13"/>
  <c r="AI244" i="13"/>
  <c r="AQ62" i="7" s="1"/>
  <c r="AQ315" i="13"/>
  <c r="X205" i="13"/>
  <c r="M114" i="13"/>
  <c r="AD107" i="13"/>
  <c r="AD114" i="13" s="1"/>
  <c r="AI245" i="13"/>
  <c r="AI250" i="13"/>
  <c r="H125" i="13"/>
  <c r="AC34" i="13"/>
  <c r="AD27" i="13"/>
  <c r="AD34" i="13" s="1"/>
  <c r="S169" i="13"/>
  <c r="S166" i="13"/>
  <c r="AD76" i="13"/>
  <c r="S167" i="13"/>
  <c r="X45" i="13"/>
  <c r="AC155" i="13"/>
  <c r="M475" i="13"/>
  <c r="M443" i="13"/>
  <c r="AD438" i="13"/>
  <c r="AD443" i="13" s="1"/>
  <c r="S566" i="13"/>
  <c r="S567" i="13" s="1"/>
  <c r="S569" i="13"/>
  <c r="M434" i="13"/>
  <c r="AT205" i="13"/>
  <c r="D249" i="13"/>
  <c r="D246" i="13"/>
  <c r="AD156" i="13"/>
  <c r="M205" i="13"/>
  <c r="AD199" i="13"/>
  <c r="D167" i="13"/>
  <c r="D165" i="13"/>
  <c r="V165" i="13" s="1"/>
  <c r="AC114" i="13"/>
  <c r="AC125" i="13" s="1"/>
  <c r="AQ75" i="13"/>
  <c r="AT75" i="13" s="1"/>
  <c r="AQ81" i="13"/>
  <c r="AT45" i="13"/>
  <c r="AJ12" i="13"/>
  <c r="AJ85" i="13"/>
  <c r="AJ90" i="13"/>
  <c r="K559" i="13"/>
  <c r="K561" i="13" s="1"/>
  <c r="D569" i="13" s="1"/>
  <c r="Z321" i="13"/>
  <c r="AC319" i="13"/>
  <c r="AC443" i="13"/>
  <c r="AC445" i="13" s="1"/>
  <c r="D566" i="13"/>
  <c r="V566" i="13" s="1"/>
  <c r="D87" i="13"/>
  <c r="D85" i="13"/>
  <c r="AC523" i="13"/>
  <c r="AC525" i="13" s="1"/>
  <c r="AD518" i="13"/>
  <c r="AD523" i="13" s="1"/>
  <c r="X445" i="13"/>
  <c r="AO365" i="13"/>
  <c r="AD427" i="13"/>
  <c r="AD434" i="13" s="1"/>
  <c r="H205" i="13"/>
  <c r="AD203" i="13"/>
  <c r="AD205" i="13" s="1"/>
  <c r="S89" i="13"/>
  <c r="S86" i="13"/>
  <c r="S12" i="13"/>
  <c r="D166" i="13"/>
  <c r="D169" i="13"/>
  <c r="Z159" i="13"/>
  <c r="Z481" i="12"/>
  <c r="J561" i="12"/>
  <c r="Z555" i="12"/>
  <c r="AC555" i="12" s="1"/>
  <c r="Z559" i="12"/>
  <c r="AQ241" i="12"/>
  <c r="AQ235" i="12"/>
  <c r="AR155" i="12"/>
  <c r="AT155" i="12" s="1"/>
  <c r="AR161" i="12"/>
  <c r="AQ156" i="12"/>
  <c r="J161" i="12"/>
  <c r="AQ481" i="12"/>
  <c r="AQ475" i="12"/>
  <c r="AT475" i="12" s="1"/>
  <c r="K559" i="12"/>
  <c r="K561" i="12" s="1"/>
  <c r="K555" i="12"/>
  <c r="J556" i="12"/>
  <c r="D247" i="12"/>
  <c r="D245" i="12"/>
  <c r="D249" i="12"/>
  <c r="Z401" i="12"/>
  <c r="AC399" i="12"/>
  <c r="AC194" i="12"/>
  <c r="AC205" i="12" s="1"/>
  <c r="AJ85" i="12"/>
  <c r="AJ90" i="12"/>
  <c r="D406" i="12"/>
  <c r="V406" i="12" s="1"/>
  <c r="D409" i="12"/>
  <c r="AD187" i="12"/>
  <c r="AD194" i="12" s="1"/>
  <c r="D86" i="12"/>
  <c r="V86" i="12" s="1"/>
  <c r="D12" i="12"/>
  <c r="D89" i="12"/>
  <c r="M274" i="12"/>
  <c r="AD267" i="12"/>
  <c r="AD274" i="12" s="1"/>
  <c r="AD285" i="12" s="1"/>
  <c r="D485" i="12"/>
  <c r="V485" i="12" s="1"/>
  <c r="D487" i="12"/>
  <c r="S406" i="12"/>
  <c r="S407" i="12" s="1"/>
  <c r="S409" i="12"/>
  <c r="AO285" i="12"/>
  <c r="S86" i="12"/>
  <c r="S12" i="12"/>
  <c r="S89" i="12"/>
  <c r="AC79" i="12"/>
  <c r="Z81" i="12"/>
  <c r="AQ161" i="12"/>
  <c r="Z321" i="12"/>
  <c r="Z476" i="12"/>
  <c r="AD476" i="12" s="1"/>
  <c r="AC523" i="12"/>
  <c r="AC525" i="12" s="1"/>
  <c r="AC443" i="12"/>
  <c r="AC445" i="12" s="1"/>
  <c r="AD438" i="12"/>
  <c r="AT285" i="12"/>
  <c r="M354" i="12"/>
  <c r="AT125" i="12"/>
  <c r="M79" i="12"/>
  <c r="J81" i="12"/>
  <c r="S165" i="12"/>
  <c r="S167" i="12" s="1"/>
  <c r="S169" i="12"/>
  <c r="AC315" i="12"/>
  <c r="H205" i="12"/>
  <c r="J399" i="12"/>
  <c r="S326" i="12"/>
  <c r="V326" i="12" s="1"/>
  <c r="AQ561" i="12"/>
  <c r="AO365" i="12"/>
  <c r="AA525" i="12"/>
  <c r="AC475" i="12"/>
  <c r="AD429" i="12"/>
  <c r="AD434" i="12" s="1"/>
  <c r="K395" i="12"/>
  <c r="K235" i="12"/>
  <c r="M283" i="12"/>
  <c r="M285" i="12" s="1"/>
  <c r="V566" i="12"/>
  <c r="D85" i="12"/>
  <c r="D87" i="12"/>
  <c r="K399" i="12"/>
  <c r="K401" i="12" s="1"/>
  <c r="AR365" i="12"/>
  <c r="AD76" i="12"/>
  <c r="AA319" i="12"/>
  <c r="AA321" i="12" s="1"/>
  <c r="S325" i="12" s="1"/>
  <c r="S327" i="12" s="1"/>
  <c r="AD27" i="12"/>
  <c r="AD34" i="12" s="1"/>
  <c r="AC43" i="12"/>
  <c r="AC45" i="12" s="1"/>
  <c r="J555" i="12"/>
  <c r="M555" i="12" s="1"/>
  <c r="AD440" i="12"/>
  <c r="M443" i="12"/>
  <c r="M445" i="12" s="1"/>
  <c r="AC274" i="12"/>
  <c r="AC285" i="12" s="1"/>
  <c r="H285" i="12"/>
  <c r="M43" i="12"/>
  <c r="AD38" i="12"/>
  <c r="AD43" i="12" s="1"/>
  <c r="AD45" i="12" s="1"/>
  <c r="D489" i="12"/>
  <c r="K319" i="12"/>
  <c r="K321" i="12" s="1"/>
  <c r="AC354" i="12"/>
  <c r="AC365" i="12" s="1"/>
  <c r="Z395" i="12"/>
  <c r="AC395" i="12" s="1"/>
  <c r="M34" i="12"/>
  <c r="AT525" i="12"/>
  <c r="AI330" i="12"/>
  <c r="AI325" i="12"/>
  <c r="H445" i="12"/>
  <c r="AD354" i="12"/>
  <c r="X205" i="12"/>
  <c r="AT365" i="12"/>
  <c r="AJ89" i="12"/>
  <c r="AJ84" i="12"/>
  <c r="AQ61" i="3" s="1"/>
  <c r="AT81" i="12"/>
  <c r="AJ88" i="12" s="1"/>
  <c r="AC123" i="12"/>
  <c r="AC125" i="12" s="1"/>
  <c r="AT45" i="12"/>
  <c r="AS161" i="12"/>
  <c r="AI485" i="12"/>
  <c r="AI490" i="12"/>
  <c r="M395" i="12"/>
  <c r="AD118" i="12"/>
  <c r="AD123" i="12" s="1"/>
  <c r="AD125" i="12" s="1"/>
  <c r="M123" i="12"/>
  <c r="M125" i="12" s="1"/>
  <c r="AR525" i="12"/>
  <c r="AB481" i="12"/>
  <c r="AT445" i="12"/>
  <c r="M514" i="12"/>
  <c r="AD507" i="12"/>
  <c r="AD514" i="12" s="1"/>
  <c r="M523" i="12"/>
  <c r="AD518" i="12"/>
  <c r="AD523" i="12" s="1"/>
  <c r="AA315" i="12"/>
  <c r="M434" i="12"/>
  <c r="AA205" i="12"/>
  <c r="M363" i="12"/>
  <c r="M365" i="12" s="1"/>
  <c r="AD358" i="12"/>
  <c r="AD363" i="12" s="1"/>
  <c r="AD365" i="12" s="1"/>
  <c r="AR205" i="12"/>
  <c r="S246" i="12"/>
  <c r="V246" i="12" s="1"/>
  <c r="AA79" i="12"/>
  <c r="AA81" i="12" s="1"/>
  <c r="M203" i="12"/>
  <c r="M205" i="12" s="1"/>
  <c r="AD198" i="12"/>
  <c r="AD203" i="12" s="1"/>
  <c r="AD205" i="12" s="1"/>
  <c r="X125" i="12"/>
  <c r="AT75" i="12"/>
  <c r="J316" i="12"/>
  <c r="AD316" i="12" s="1"/>
  <c r="K125" i="12"/>
  <c r="AA479" i="12"/>
  <c r="AA481" i="12" s="1"/>
  <c r="S485" i="12" s="1"/>
  <c r="M28" i="6"/>
  <c r="M30" i="6" s="1"/>
  <c r="AD15" i="3"/>
  <c r="AA28" i="3"/>
  <c r="S84" i="7" l="1"/>
  <c r="I42" i="5" s="1"/>
  <c r="AI487" i="20"/>
  <c r="AR69" i="21"/>
  <c r="AI407" i="20"/>
  <c r="AR69" i="9"/>
  <c r="AT69" i="9"/>
  <c r="AI327" i="20"/>
  <c r="AR69" i="8"/>
  <c r="AT69" i="8" s="1"/>
  <c r="AI247" i="20"/>
  <c r="AR69" i="7"/>
  <c r="AT69" i="7"/>
  <c r="AI167" i="20"/>
  <c r="AR69" i="6"/>
  <c r="AI247" i="19"/>
  <c r="AR68" i="7"/>
  <c r="AT68" i="7" s="1"/>
  <c r="AI567" i="18"/>
  <c r="AR67" i="22"/>
  <c r="AT67" i="22" s="1"/>
  <c r="AT67" i="21"/>
  <c r="AI487" i="18"/>
  <c r="AR67" i="21"/>
  <c r="AI407" i="18"/>
  <c r="AR67" i="9"/>
  <c r="AT67" i="9" s="1"/>
  <c r="AI327" i="18"/>
  <c r="AR67" i="8"/>
  <c r="AT67" i="8" s="1"/>
  <c r="AJ9" i="18"/>
  <c r="AJ11" i="18"/>
  <c r="AJ13" i="18" s="1"/>
  <c r="AI567" i="17"/>
  <c r="AR66" i="22"/>
  <c r="AT66" i="22" s="1"/>
  <c r="AT66" i="21"/>
  <c r="AI487" i="17"/>
  <c r="AR66" i="21"/>
  <c r="AI407" i="17"/>
  <c r="AR66" i="9"/>
  <c r="AT66" i="8"/>
  <c r="AI327" i="17"/>
  <c r="AR66" i="8"/>
  <c r="AI247" i="17"/>
  <c r="AR66" i="7"/>
  <c r="AI167" i="17"/>
  <c r="AR66" i="6"/>
  <c r="AI567" i="16"/>
  <c r="AR65" i="22"/>
  <c r="AI487" i="16"/>
  <c r="AR65" i="21"/>
  <c r="AI487" i="15"/>
  <c r="AR64" i="21"/>
  <c r="AI247" i="15"/>
  <c r="AR64" i="7"/>
  <c r="AT64" i="7" s="1"/>
  <c r="AI567" i="14"/>
  <c r="AR63" i="22"/>
  <c r="AT63" i="22" s="1"/>
  <c r="AT63" i="9"/>
  <c r="AI407" i="14"/>
  <c r="AR63" i="9"/>
  <c r="AI327" i="14"/>
  <c r="AR63" i="8"/>
  <c r="AT63" i="8"/>
  <c r="AT63" i="7"/>
  <c r="AI247" i="14"/>
  <c r="AR63" i="7"/>
  <c r="AI167" i="14"/>
  <c r="AR63" i="6"/>
  <c r="AJ87" i="14"/>
  <c r="AR63" i="3"/>
  <c r="AI567" i="13"/>
  <c r="AR62" i="22"/>
  <c r="AT62" i="22"/>
  <c r="AI487" i="13"/>
  <c r="AR62" i="21"/>
  <c r="AI407" i="13"/>
  <c r="AR62" i="9"/>
  <c r="AT62" i="7"/>
  <c r="AI247" i="13"/>
  <c r="AR62" i="7"/>
  <c r="AJ87" i="13"/>
  <c r="AR62" i="3"/>
  <c r="AI487" i="12"/>
  <c r="AR61" i="21"/>
  <c r="AI327" i="12"/>
  <c r="AR61" i="8"/>
  <c r="AJ87" i="12"/>
  <c r="AR61" i="3"/>
  <c r="AG25" i="2"/>
  <c r="AG28" i="2" s="1"/>
  <c r="D83" i="22"/>
  <c r="V83" i="22" s="1"/>
  <c r="R21" i="5"/>
  <c r="D83" i="21"/>
  <c r="V83" i="21" s="1"/>
  <c r="P21" i="5"/>
  <c r="W28" i="23"/>
  <c r="D83" i="9"/>
  <c r="N21" i="5"/>
  <c r="D86" i="8"/>
  <c r="K21" i="5"/>
  <c r="O25" i="2"/>
  <c r="O28" i="2" s="1"/>
  <c r="D84" i="7"/>
  <c r="V84" i="7" s="1"/>
  <c r="D86" i="7"/>
  <c r="S86" i="7"/>
  <c r="AC76" i="7"/>
  <c r="Z78" i="7"/>
  <c r="AC78" i="7" s="1"/>
  <c r="S85" i="7" s="1"/>
  <c r="S82" i="7"/>
  <c r="V83" i="7"/>
  <c r="AI83" i="7"/>
  <c r="N28" i="23"/>
  <c r="AC72" i="8"/>
  <c r="S86" i="8"/>
  <c r="S84" i="8"/>
  <c r="K42" i="5" s="1"/>
  <c r="W25" i="2"/>
  <c r="W28" i="2" s="1"/>
  <c r="D84" i="9"/>
  <c r="M22" i="5" s="1"/>
  <c r="AD73" i="9"/>
  <c r="V27" i="2"/>
  <c r="M76" i="9"/>
  <c r="J78" i="9"/>
  <c r="M78" i="9" s="1"/>
  <c r="D82" i="9"/>
  <c r="D86" i="9"/>
  <c r="V83" i="9"/>
  <c r="S84" i="9"/>
  <c r="Y25" i="2"/>
  <c r="Y28" i="2" s="1"/>
  <c r="AC72" i="9"/>
  <c r="AD72" i="9" s="1"/>
  <c r="S82" i="9"/>
  <c r="M41" i="5" s="1"/>
  <c r="Z78" i="9"/>
  <c r="S81" i="9" s="1"/>
  <c r="AC76" i="9"/>
  <c r="S86" i="9"/>
  <c r="T28" i="23"/>
  <c r="K78" i="21"/>
  <c r="AD73" i="21"/>
  <c r="AA28" i="2"/>
  <c r="AC25" i="2"/>
  <c r="AC28" i="2" s="1"/>
  <c r="S86" i="21"/>
  <c r="D84" i="22"/>
  <c r="Q22" i="5" s="1"/>
  <c r="AE25" i="2"/>
  <c r="AE28" i="2" s="1"/>
  <c r="M76" i="22"/>
  <c r="J78" i="22"/>
  <c r="D81" i="22" s="1"/>
  <c r="D82" i="22"/>
  <c r="D86" i="22"/>
  <c r="S86" i="22"/>
  <c r="S82" i="22"/>
  <c r="Q41" i="5" s="1"/>
  <c r="Z28" i="23"/>
  <c r="S82" i="21"/>
  <c r="O41" i="5" s="1"/>
  <c r="AD72" i="21"/>
  <c r="D82" i="8"/>
  <c r="V82" i="8" s="1"/>
  <c r="D84" i="8"/>
  <c r="K22" i="5" s="1"/>
  <c r="AD72" i="22"/>
  <c r="V84" i="22"/>
  <c r="Z78" i="22"/>
  <c r="AC76" i="22"/>
  <c r="Z78" i="21"/>
  <c r="AC76" i="21"/>
  <c r="J78" i="21"/>
  <c r="M76" i="21"/>
  <c r="AC78" i="9"/>
  <c r="S85" i="9" s="1"/>
  <c r="J72" i="8"/>
  <c r="M72" i="8" s="1"/>
  <c r="J76" i="8"/>
  <c r="R25" i="2" s="1"/>
  <c r="R27" i="2" s="1"/>
  <c r="Z78" i="8"/>
  <c r="AC76" i="8"/>
  <c r="AD30" i="7"/>
  <c r="J78" i="7"/>
  <c r="M76" i="7"/>
  <c r="AD72" i="7"/>
  <c r="S415" i="20"/>
  <c r="D404" i="20"/>
  <c r="M401" i="20"/>
  <c r="D567" i="20"/>
  <c r="D565" i="20"/>
  <c r="V565" i="20" s="1"/>
  <c r="D255" i="20"/>
  <c r="V247" i="20"/>
  <c r="J161" i="20"/>
  <c r="M159" i="20"/>
  <c r="AD159" i="20" s="1"/>
  <c r="AC315" i="20"/>
  <c r="AD285" i="20"/>
  <c r="AT555" i="20"/>
  <c r="AD205" i="20"/>
  <c r="AD45" i="20"/>
  <c r="AT75" i="20"/>
  <c r="V406" i="20"/>
  <c r="AI565" i="20"/>
  <c r="AI570" i="20"/>
  <c r="AJ9" i="20"/>
  <c r="Z321" i="20"/>
  <c r="AC319" i="20"/>
  <c r="AI489" i="20"/>
  <c r="AI484" i="20"/>
  <c r="AQ69" i="21" s="1"/>
  <c r="AT481" i="20"/>
  <c r="AI488" i="20" s="1"/>
  <c r="AC161" i="20"/>
  <c r="S168" i="20" s="1"/>
  <c r="S164" i="20"/>
  <c r="AJ90" i="20"/>
  <c r="AJ11" i="20"/>
  <c r="AJ13" i="20" s="1"/>
  <c r="AJ85" i="20"/>
  <c r="J555" i="20"/>
  <c r="M555" i="20" s="1"/>
  <c r="AD555" i="20" s="1"/>
  <c r="J559" i="20"/>
  <c r="S165" i="20"/>
  <c r="S167" i="20" s="1"/>
  <c r="S175" i="20" s="1"/>
  <c r="S169" i="20"/>
  <c r="AC159" i="20"/>
  <c r="AD365" i="20"/>
  <c r="Z561" i="20"/>
  <c r="AC559" i="20"/>
  <c r="V85" i="20"/>
  <c r="S327" i="20"/>
  <c r="V327" i="20" s="1"/>
  <c r="AC401" i="20"/>
  <c r="S408" i="20" s="1"/>
  <c r="S404" i="20"/>
  <c r="D485" i="20"/>
  <c r="V485" i="20" s="1"/>
  <c r="D487" i="20"/>
  <c r="AD395" i="20"/>
  <c r="M365" i="20"/>
  <c r="V86" i="20"/>
  <c r="AD79" i="20"/>
  <c r="S85" i="20"/>
  <c r="S87" i="20"/>
  <c r="S11" i="20"/>
  <c r="S13" i="20" s="1"/>
  <c r="V87" i="20"/>
  <c r="Z81" i="20"/>
  <c r="AC79" i="20"/>
  <c r="J481" i="20"/>
  <c r="M479" i="20"/>
  <c r="M81" i="20"/>
  <c r="D84" i="20"/>
  <c r="AD434" i="20"/>
  <c r="AD445" i="20" s="1"/>
  <c r="D244" i="20"/>
  <c r="M241" i="20"/>
  <c r="D569" i="20"/>
  <c r="J321" i="20"/>
  <c r="M319" i="20"/>
  <c r="AD319" i="20" s="1"/>
  <c r="D489" i="20"/>
  <c r="Z235" i="20"/>
  <c r="AC235" i="20" s="1"/>
  <c r="Z239" i="20"/>
  <c r="Z479" i="20"/>
  <c r="Z475" i="20"/>
  <c r="AC475" i="20" s="1"/>
  <c r="AD475" i="20" s="1"/>
  <c r="V246" i="20"/>
  <c r="AD235" i="20"/>
  <c r="D415" i="20"/>
  <c r="V407" i="20"/>
  <c r="M315" i="20"/>
  <c r="AD315" i="20" s="1"/>
  <c r="V567" i="19"/>
  <c r="Z319" i="19"/>
  <c r="Z315" i="19"/>
  <c r="AC315" i="19" s="1"/>
  <c r="AD315" i="19"/>
  <c r="AC159" i="19"/>
  <c r="J399" i="19"/>
  <c r="J395" i="19"/>
  <c r="M395" i="19" s="1"/>
  <c r="AD395" i="19" s="1"/>
  <c r="AD316" i="19"/>
  <c r="S164" i="19"/>
  <c r="AC161" i="19"/>
  <c r="S168" i="19" s="1"/>
  <c r="M159" i="19"/>
  <c r="J161" i="19"/>
  <c r="AI325" i="19"/>
  <c r="AI330" i="19"/>
  <c r="AQ561" i="19"/>
  <c r="AQ555" i="19"/>
  <c r="AT555" i="19" s="1"/>
  <c r="J481" i="19"/>
  <c r="M479" i="19"/>
  <c r="AD479" i="19" s="1"/>
  <c r="D327" i="19"/>
  <c r="D325" i="19"/>
  <c r="V325" i="19" s="1"/>
  <c r="S169" i="19"/>
  <c r="AD155" i="19"/>
  <c r="D564" i="19"/>
  <c r="D575" i="19" s="1"/>
  <c r="M561" i="19"/>
  <c r="AD205" i="19"/>
  <c r="AC479" i="19"/>
  <c r="Z481" i="19"/>
  <c r="Z75" i="19"/>
  <c r="AC75" i="19" s="1"/>
  <c r="AD75" i="19" s="1"/>
  <c r="Z79" i="19"/>
  <c r="Z401" i="19"/>
  <c r="AC399" i="19"/>
  <c r="D13" i="19"/>
  <c r="J81" i="19"/>
  <c r="M79" i="19"/>
  <c r="D244" i="19"/>
  <c r="M241" i="19"/>
  <c r="Z561" i="19"/>
  <c r="AC559" i="19"/>
  <c r="AD559" i="19" s="1"/>
  <c r="AR155" i="19"/>
  <c r="AT155" i="19" s="1"/>
  <c r="AR161" i="19"/>
  <c r="AQ156" i="19"/>
  <c r="V87" i="19"/>
  <c r="AD125" i="19"/>
  <c r="S249" i="19"/>
  <c r="AI409" i="19"/>
  <c r="AI404" i="19"/>
  <c r="AQ68" i="9" s="1"/>
  <c r="V165" i="19"/>
  <c r="V407" i="19"/>
  <c r="Z241" i="19"/>
  <c r="AC239" i="19"/>
  <c r="AD239" i="19" s="1"/>
  <c r="AT161" i="19"/>
  <c r="AI168" i="19" s="1"/>
  <c r="AI169" i="19"/>
  <c r="AI164" i="19"/>
  <c r="AQ68" i="6" s="1"/>
  <c r="V245" i="19"/>
  <c r="V166" i="19"/>
  <c r="AJ87" i="19"/>
  <c r="AT395" i="19"/>
  <c r="V167" i="19"/>
  <c r="S11" i="19"/>
  <c r="S13" i="19" s="1"/>
  <c r="AR395" i="19"/>
  <c r="AR401" i="19"/>
  <c r="AQ396" i="19"/>
  <c r="D255" i="19"/>
  <c r="V247" i="19"/>
  <c r="J321" i="19"/>
  <c r="M319" i="19"/>
  <c r="V487" i="19"/>
  <c r="S325" i="18"/>
  <c r="S327" i="18" s="1"/>
  <c r="S329" i="18"/>
  <c r="Z559" i="18"/>
  <c r="Z555" i="18"/>
  <c r="AC555" i="18" s="1"/>
  <c r="D244" i="18"/>
  <c r="M241" i="18"/>
  <c r="J159" i="18"/>
  <c r="J155" i="18"/>
  <c r="M155" i="18" s="1"/>
  <c r="AD155" i="18" s="1"/>
  <c r="AT555" i="18"/>
  <c r="AD365" i="18"/>
  <c r="AD555" i="18"/>
  <c r="D247" i="18"/>
  <c r="D245" i="18"/>
  <c r="V245" i="18" s="1"/>
  <c r="D249" i="18"/>
  <c r="Z315" i="18"/>
  <c r="AC315" i="18" s="1"/>
  <c r="Z319" i="18"/>
  <c r="D405" i="18"/>
  <c r="V405" i="18" s="1"/>
  <c r="D407" i="18"/>
  <c r="D409" i="18"/>
  <c r="J316" i="18"/>
  <c r="AD316" i="18" s="1"/>
  <c r="K319" i="18"/>
  <c r="K315" i="18"/>
  <c r="AD525" i="18"/>
  <c r="D87" i="18"/>
  <c r="D85" i="18"/>
  <c r="V85" i="18" s="1"/>
  <c r="D89" i="18"/>
  <c r="M315" i="18"/>
  <c r="AD315" i="18" s="1"/>
  <c r="Z241" i="18"/>
  <c r="AC239" i="18"/>
  <c r="AC159" i="18"/>
  <c r="Z399" i="18"/>
  <c r="Z395" i="18"/>
  <c r="AC395" i="18" s="1"/>
  <c r="S169" i="18"/>
  <c r="M479" i="18"/>
  <c r="J481" i="18"/>
  <c r="D564" i="18"/>
  <c r="M561" i="18"/>
  <c r="AI245" i="18"/>
  <c r="AI250" i="18"/>
  <c r="S164" i="18"/>
  <c r="AC161" i="18"/>
  <c r="S168" i="18" s="1"/>
  <c r="AD236" i="18"/>
  <c r="AD239" i="18"/>
  <c r="AD45" i="18"/>
  <c r="AC445" i="18"/>
  <c r="D567" i="18"/>
  <c r="D565" i="18"/>
  <c r="V565" i="18" s="1"/>
  <c r="S249" i="18"/>
  <c r="V165" i="18"/>
  <c r="AC479" i="18"/>
  <c r="Z481" i="18"/>
  <c r="AQ235" i="18"/>
  <c r="AT235" i="18" s="1"/>
  <c r="AQ241" i="18"/>
  <c r="S11" i="18"/>
  <c r="S13" i="18" s="1"/>
  <c r="V487" i="18"/>
  <c r="AD556" i="18"/>
  <c r="V167" i="18"/>
  <c r="V566" i="18"/>
  <c r="D324" i="18"/>
  <c r="AC475" i="18"/>
  <c r="AD475" i="18" s="1"/>
  <c r="S175" i="18"/>
  <c r="J399" i="18"/>
  <c r="J395" i="18"/>
  <c r="M395" i="18" s="1"/>
  <c r="AD75" i="18"/>
  <c r="M81" i="18"/>
  <c r="D84" i="18"/>
  <c r="M445" i="18"/>
  <c r="S407" i="18"/>
  <c r="D569" i="18"/>
  <c r="AI165" i="18"/>
  <c r="AI170" i="18"/>
  <c r="AJ87" i="18"/>
  <c r="S84" i="18"/>
  <c r="AC81" i="18"/>
  <c r="S88" i="18" s="1"/>
  <c r="Z235" i="17"/>
  <c r="AC235" i="17" s="1"/>
  <c r="Z239" i="17"/>
  <c r="S335" i="17"/>
  <c r="D567" i="17"/>
  <c r="D565" i="17"/>
  <c r="V565" i="17" s="1"/>
  <c r="J321" i="17"/>
  <c r="J475" i="17"/>
  <c r="M475" i="17" s="1"/>
  <c r="J479" i="17"/>
  <c r="V247" i="17"/>
  <c r="D564" i="17"/>
  <c r="M561" i="17"/>
  <c r="AJ85" i="17"/>
  <c r="AJ11" i="17"/>
  <c r="AJ13" i="17" s="1"/>
  <c r="AJ90" i="17"/>
  <c r="AJ9" i="17"/>
  <c r="S164" i="17"/>
  <c r="AC161" i="17"/>
  <c r="S168" i="17" s="1"/>
  <c r="AD555" i="17"/>
  <c r="V407" i="17"/>
  <c r="AC159" i="17"/>
  <c r="V165" i="17"/>
  <c r="Z555" i="17"/>
  <c r="AC555" i="17" s="1"/>
  <c r="Z559" i="17"/>
  <c r="AD45" i="17"/>
  <c r="J155" i="17"/>
  <c r="M155" i="17" s="1"/>
  <c r="AD155" i="17" s="1"/>
  <c r="J159" i="17"/>
  <c r="V246" i="17"/>
  <c r="AI409" i="17"/>
  <c r="AT401" i="17"/>
  <c r="AI408" i="17" s="1"/>
  <c r="AI404" i="17"/>
  <c r="AQ66" i="9" s="1"/>
  <c r="AT66" i="9" s="1"/>
  <c r="S404" i="17"/>
  <c r="AC401" i="17"/>
  <c r="S408" i="17" s="1"/>
  <c r="D95" i="17"/>
  <c r="V87" i="17"/>
  <c r="J235" i="17"/>
  <c r="M235" i="17" s="1"/>
  <c r="AD235" i="17" s="1"/>
  <c r="J239" i="17"/>
  <c r="S13" i="17"/>
  <c r="V167" i="17"/>
  <c r="D84" i="17"/>
  <c r="M81" i="17"/>
  <c r="Z79" i="17"/>
  <c r="Z75" i="17"/>
  <c r="AC75" i="17" s="1"/>
  <c r="AD75" i="17" s="1"/>
  <c r="K315" i="17"/>
  <c r="M315" i="17" s="1"/>
  <c r="AD315" i="17" s="1"/>
  <c r="K319" i="17"/>
  <c r="K321" i="17" s="1"/>
  <c r="J316" i="17"/>
  <c r="AD316" i="17" s="1"/>
  <c r="V166" i="17"/>
  <c r="V486" i="17"/>
  <c r="J401" i="17"/>
  <c r="M399" i="17"/>
  <c r="AD399" i="17" s="1"/>
  <c r="D569" i="17"/>
  <c r="AT241" i="17"/>
  <c r="AI248" i="17" s="1"/>
  <c r="AI249" i="17"/>
  <c r="AI244" i="17"/>
  <c r="AQ66" i="7" s="1"/>
  <c r="AT66" i="7" s="1"/>
  <c r="V85" i="17"/>
  <c r="AD205" i="17"/>
  <c r="M395" i="17"/>
  <c r="AD395" i="17" s="1"/>
  <c r="AQ81" i="17"/>
  <c r="AQ75" i="17"/>
  <c r="AT75" i="17" s="1"/>
  <c r="Z475" i="17"/>
  <c r="AC475" i="17" s="1"/>
  <c r="Z479" i="17"/>
  <c r="S324" i="17"/>
  <c r="AC321" i="17"/>
  <c r="S328" i="17" s="1"/>
  <c r="M205" i="17"/>
  <c r="V487" i="17"/>
  <c r="S85" i="16"/>
  <c r="S11" i="16"/>
  <c r="S13" i="16" s="1"/>
  <c r="S87" i="16"/>
  <c r="V166" i="16"/>
  <c r="AQ315" i="16"/>
  <c r="AT315" i="16" s="1"/>
  <c r="AQ321" i="16"/>
  <c r="AI489" i="16"/>
  <c r="AI484" i="16"/>
  <c r="AQ65" i="21" s="1"/>
  <c r="AT65" i="21" s="1"/>
  <c r="AT481" i="16"/>
  <c r="AI488" i="16" s="1"/>
  <c r="AC159" i="16"/>
  <c r="J315" i="16"/>
  <c r="M315" i="16" s="1"/>
  <c r="AD315" i="16" s="1"/>
  <c r="J319" i="16"/>
  <c r="AI245" i="16"/>
  <c r="AI250" i="16"/>
  <c r="S407" i="16"/>
  <c r="D164" i="16"/>
  <c r="AI170" i="16"/>
  <c r="AI165" i="16"/>
  <c r="S567" i="16"/>
  <c r="M81" i="16"/>
  <c r="D84" i="16"/>
  <c r="AT561" i="16"/>
  <c r="AI568" i="16" s="1"/>
  <c r="AI569" i="16"/>
  <c r="AI564" i="16"/>
  <c r="AQ65" i="22" s="1"/>
  <c r="J555" i="16"/>
  <c r="M555" i="16" s="1"/>
  <c r="AD555" i="16" s="1"/>
  <c r="J559" i="16"/>
  <c r="AT241" i="16"/>
  <c r="AI248" i="16" s="1"/>
  <c r="AI249" i="16"/>
  <c r="AI244" i="16"/>
  <c r="AQ65" i="7" s="1"/>
  <c r="K155" i="16"/>
  <c r="M155" i="16" s="1"/>
  <c r="AD155" i="16" s="1"/>
  <c r="J156" i="16"/>
  <c r="AD156" i="16" s="1"/>
  <c r="K159" i="16"/>
  <c r="K479" i="16"/>
  <c r="J476" i="16"/>
  <c r="AD476" i="16" s="1"/>
  <c r="K475" i="16"/>
  <c r="M475" i="16" s="1"/>
  <c r="AD475" i="16" s="1"/>
  <c r="S167" i="16"/>
  <c r="AJ90" i="16"/>
  <c r="AJ85" i="16"/>
  <c r="AJ11" i="16"/>
  <c r="AJ13" i="16" s="1"/>
  <c r="Z239" i="16"/>
  <c r="Z235" i="16"/>
  <c r="AC235" i="16" s="1"/>
  <c r="AD235" i="16" s="1"/>
  <c r="AD445" i="16"/>
  <c r="V406" i="16"/>
  <c r="V327" i="16"/>
  <c r="AD365" i="16"/>
  <c r="AI169" i="16"/>
  <c r="AI164" i="16"/>
  <c r="AQ65" i="6" s="1"/>
  <c r="AT161" i="16"/>
  <c r="AI168" i="16" s="1"/>
  <c r="S89" i="16"/>
  <c r="V247" i="16"/>
  <c r="D405" i="16"/>
  <c r="V405" i="16" s="1"/>
  <c r="D407" i="16"/>
  <c r="D484" i="16"/>
  <c r="S489" i="16"/>
  <c r="D409" i="16"/>
  <c r="S484" i="16"/>
  <c r="AC481" i="16"/>
  <c r="S488" i="16" s="1"/>
  <c r="AD205" i="16"/>
  <c r="D244" i="16"/>
  <c r="D255" i="16" s="1"/>
  <c r="M241" i="16"/>
  <c r="S327" i="16"/>
  <c r="S164" i="16"/>
  <c r="AC161" i="16"/>
  <c r="S168" i="16" s="1"/>
  <c r="AI325" i="16"/>
  <c r="AI330" i="16"/>
  <c r="V87" i="16"/>
  <c r="D95" i="16"/>
  <c r="J401" i="16"/>
  <c r="M399" i="16"/>
  <c r="AD399" i="16" s="1"/>
  <c r="V246" i="16"/>
  <c r="AI405" i="16"/>
  <c r="AI410" i="16"/>
  <c r="AC479" i="16"/>
  <c r="AC365" i="16"/>
  <c r="M205" i="16"/>
  <c r="S324" i="16"/>
  <c r="AC321" i="16"/>
  <c r="S328" i="16" s="1"/>
  <c r="AD395" i="16"/>
  <c r="AC79" i="16"/>
  <c r="AD79" i="16" s="1"/>
  <c r="V85" i="16"/>
  <c r="AQ395" i="16"/>
  <c r="AT395" i="16" s="1"/>
  <c r="AQ401" i="16"/>
  <c r="Z555" i="16"/>
  <c r="AC555" i="16" s="1"/>
  <c r="Z559" i="16"/>
  <c r="M525" i="16"/>
  <c r="Z401" i="16"/>
  <c r="AC399" i="16"/>
  <c r="AJ9" i="16"/>
  <c r="S169" i="16"/>
  <c r="AC81" i="16"/>
  <c r="S88" i="16" s="1"/>
  <c r="S84" i="16"/>
  <c r="AJ89" i="15"/>
  <c r="AJ84" i="15"/>
  <c r="AQ64" i="3" s="1"/>
  <c r="AT81" i="15"/>
  <c r="AJ88" i="15" s="1"/>
  <c r="AI329" i="15"/>
  <c r="AI324" i="15"/>
  <c r="AQ64" i="8" s="1"/>
  <c r="Z479" i="15"/>
  <c r="Z475" i="15"/>
  <c r="AC475" i="15" s="1"/>
  <c r="AD475" i="15" s="1"/>
  <c r="D11" i="15"/>
  <c r="D13" i="15" s="1"/>
  <c r="D85" i="15"/>
  <c r="V85" i="15" s="1"/>
  <c r="D87" i="15"/>
  <c r="Z395" i="15"/>
  <c r="AC395" i="15" s="1"/>
  <c r="AD395" i="15" s="1"/>
  <c r="Z399" i="15"/>
  <c r="V486" i="15"/>
  <c r="AI404" i="15"/>
  <c r="AQ64" i="9" s="1"/>
  <c r="AI409" i="15"/>
  <c r="AT401" i="15"/>
  <c r="AI408" i="15" s="1"/>
  <c r="J321" i="15"/>
  <c r="M319" i="15"/>
  <c r="V406" i="15"/>
  <c r="AD525" i="15"/>
  <c r="S166" i="15"/>
  <c r="S167" i="15" s="1"/>
  <c r="S169" i="15"/>
  <c r="M285" i="15"/>
  <c r="V567" i="15"/>
  <c r="D167" i="15"/>
  <c r="D165" i="15"/>
  <c r="V165" i="15" s="1"/>
  <c r="M79" i="15"/>
  <c r="AD79" i="15" s="1"/>
  <c r="J81" i="15"/>
  <c r="S487" i="15"/>
  <c r="D89" i="15"/>
  <c r="V407" i="15"/>
  <c r="AI170" i="15"/>
  <c r="AI165" i="15"/>
  <c r="M161" i="15"/>
  <c r="D164" i="15"/>
  <c r="D247" i="15"/>
  <c r="D245" i="15"/>
  <c r="V245" i="15" s="1"/>
  <c r="D249" i="15"/>
  <c r="AC315" i="15"/>
  <c r="AD315" i="15" s="1"/>
  <c r="M75" i="15"/>
  <c r="AD75" i="15" s="1"/>
  <c r="V166" i="15"/>
  <c r="J235" i="15"/>
  <c r="M235" i="15" s="1"/>
  <c r="AD235" i="15" s="1"/>
  <c r="J239" i="15"/>
  <c r="V327" i="15"/>
  <c r="AC159" i="15"/>
  <c r="Z161" i="15"/>
  <c r="V86" i="15"/>
  <c r="M159" i="15"/>
  <c r="AD159" i="15" s="1"/>
  <c r="D404" i="15"/>
  <c r="M401" i="15"/>
  <c r="AC319" i="15"/>
  <c r="Z321" i="15"/>
  <c r="AD156" i="15"/>
  <c r="S13" i="15"/>
  <c r="AR321" i="15"/>
  <c r="AT321" i="15" s="1"/>
  <c r="AI328" i="15" s="1"/>
  <c r="AQ316" i="15"/>
  <c r="AR315" i="15"/>
  <c r="AT315" i="15" s="1"/>
  <c r="AI410" i="15"/>
  <c r="AI405" i="15"/>
  <c r="J481" i="15"/>
  <c r="M479" i="15"/>
  <c r="S244" i="15"/>
  <c r="AC241" i="15"/>
  <c r="S248" i="15" s="1"/>
  <c r="AI489" i="15"/>
  <c r="AI484" i="15"/>
  <c r="AQ64" i="21" s="1"/>
  <c r="AT64" i="21" s="1"/>
  <c r="AT481" i="15"/>
  <c r="AI488" i="15" s="1"/>
  <c r="S489" i="15"/>
  <c r="AC79" i="15"/>
  <c r="Z81" i="15"/>
  <c r="AD45" i="15"/>
  <c r="AQ561" i="15"/>
  <c r="AJ10" i="15" s="1"/>
  <c r="AM15" i="15" s="1"/>
  <c r="AQ555" i="15"/>
  <c r="AT555" i="15" s="1"/>
  <c r="V326" i="15"/>
  <c r="AJ85" i="15"/>
  <c r="AJ90" i="15"/>
  <c r="Z559" i="15"/>
  <c r="Z555" i="15"/>
  <c r="AC555" i="15" s="1"/>
  <c r="AD555" i="15" s="1"/>
  <c r="D564" i="15"/>
  <c r="M561" i="15"/>
  <c r="AT475" i="15"/>
  <c r="AD155" i="15"/>
  <c r="AI565" i="15"/>
  <c r="AI570" i="15"/>
  <c r="S565" i="14"/>
  <c r="S567" i="14" s="1"/>
  <c r="S569" i="14"/>
  <c r="Z161" i="14"/>
  <c r="AC159" i="14"/>
  <c r="S244" i="14"/>
  <c r="AC241" i="14"/>
  <c r="S248" i="14" s="1"/>
  <c r="D164" i="14"/>
  <c r="S329" i="14"/>
  <c r="Z479" i="14"/>
  <c r="Z475" i="14"/>
  <c r="AC475" i="14" s="1"/>
  <c r="AD475" i="14" s="1"/>
  <c r="M399" i="14"/>
  <c r="V487" i="14"/>
  <c r="J156" i="14"/>
  <c r="AD156" i="14" s="1"/>
  <c r="K155" i="14"/>
  <c r="M155" i="14" s="1"/>
  <c r="AD155" i="14" s="1"/>
  <c r="K159" i="14"/>
  <c r="Z399" i="14"/>
  <c r="Z395" i="14"/>
  <c r="AC395" i="14" s="1"/>
  <c r="AD395" i="14" s="1"/>
  <c r="V486" i="14"/>
  <c r="D567" i="14"/>
  <c r="D565" i="14"/>
  <c r="V565" i="14" s="1"/>
  <c r="Z561" i="14"/>
  <c r="AC559" i="14"/>
  <c r="D404" i="14"/>
  <c r="M401" i="14"/>
  <c r="AI485" i="14"/>
  <c r="AI490" i="14"/>
  <c r="J236" i="14"/>
  <c r="AD236" i="14" s="1"/>
  <c r="K239" i="14"/>
  <c r="K241" i="14" s="1"/>
  <c r="K235" i="14"/>
  <c r="M235" i="14" s="1"/>
  <c r="AD235" i="14" s="1"/>
  <c r="AJ12" i="14"/>
  <c r="AD525" i="14"/>
  <c r="S324" i="14"/>
  <c r="AC321" i="14"/>
  <c r="S328" i="14" s="1"/>
  <c r="J241" i="14"/>
  <c r="M79" i="14"/>
  <c r="AD79" i="14" s="1"/>
  <c r="J81" i="14"/>
  <c r="AJ9" i="14"/>
  <c r="AT155" i="14"/>
  <c r="AT481" i="14"/>
  <c r="AI488" i="14" s="1"/>
  <c r="AC319" i="14"/>
  <c r="AC79" i="14"/>
  <c r="M559" i="14"/>
  <c r="V325" i="14"/>
  <c r="S87" i="14"/>
  <c r="S11" i="14"/>
  <c r="S13" i="14" s="1"/>
  <c r="S85" i="14"/>
  <c r="V85" i="14" s="1"/>
  <c r="AJ11" i="14"/>
  <c r="AJ13" i="14" s="1"/>
  <c r="AC75" i="14"/>
  <c r="AD75" i="14" s="1"/>
  <c r="D409" i="14"/>
  <c r="D406" i="14"/>
  <c r="V406" i="14" s="1"/>
  <c r="AC315" i="14"/>
  <c r="AC81" i="14"/>
  <c r="S88" i="14" s="1"/>
  <c r="S84" i="14"/>
  <c r="D564" i="14"/>
  <c r="M561" i="14"/>
  <c r="V327" i="14"/>
  <c r="D407" i="14"/>
  <c r="D405" i="14"/>
  <c r="V405" i="14" s="1"/>
  <c r="M481" i="14"/>
  <c r="D484" i="14"/>
  <c r="J315" i="14"/>
  <c r="M315" i="14" s="1"/>
  <c r="AD315" i="14" s="1"/>
  <c r="J319" i="14"/>
  <c r="S89" i="14"/>
  <c r="D407" i="13"/>
  <c r="D405" i="13"/>
  <c r="V405" i="13" s="1"/>
  <c r="J239" i="13"/>
  <c r="J235" i="13"/>
  <c r="M235" i="13" s="1"/>
  <c r="AD235" i="13" s="1"/>
  <c r="D11" i="13"/>
  <c r="D13" i="13" s="1"/>
  <c r="V167" i="13"/>
  <c r="AD125" i="13"/>
  <c r="M559" i="13"/>
  <c r="AD559" i="13" s="1"/>
  <c r="Z79" i="13"/>
  <c r="Z75" i="13"/>
  <c r="AC75" i="13" s="1"/>
  <c r="AD75" i="13" s="1"/>
  <c r="AC159" i="13"/>
  <c r="Z161" i="13"/>
  <c r="AQ156" i="13"/>
  <c r="AR161" i="13"/>
  <c r="AR155" i="13"/>
  <c r="AT155" i="13" s="1"/>
  <c r="J401" i="13"/>
  <c r="M399" i="13"/>
  <c r="AD399" i="13" s="1"/>
  <c r="D335" i="13"/>
  <c r="V327" i="13"/>
  <c r="Z561" i="13"/>
  <c r="AC559" i="13"/>
  <c r="AD395" i="13"/>
  <c r="M321" i="13"/>
  <c r="D324" i="13"/>
  <c r="AI489" i="13"/>
  <c r="AI484" i="13"/>
  <c r="AQ62" i="21" s="1"/>
  <c r="AT62" i="21" s="1"/>
  <c r="AT481" i="13"/>
  <c r="AI488" i="13" s="1"/>
  <c r="AQ395" i="13"/>
  <c r="AT395" i="13" s="1"/>
  <c r="AQ401" i="13"/>
  <c r="AJ8" i="13" s="1"/>
  <c r="AD445" i="13"/>
  <c r="Z235" i="13"/>
  <c r="AC235" i="13" s="1"/>
  <c r="Z239" i="13"/>
  <c r="S87" i="13"/>
  <c r="V87" i="13" s="1"/>
  <c r="S85" i="13"/>
  <c r="S11" i="13"/>
  <c r="S13" i="13" s="1"/>
  <c r="D409" i="13"/>
  <c r="V485" i="13"/>
  <c r="V85" i="13"/>
  <c r="M561" i="13"/>
  <c r="D564" i="13"/>
  <c r="V166" i="13"/>
  <c r="Z479" i="13"/>
  <c r="Z475" i="13"/>
  <c r="AC475" i="13" s="1"/>
  <c r="M445" i="13"/>
  <c r="AT315" i="13"/>
  <c r="S404" i="13"/>
  <c r="AC401" i="13"/>
  <c r="S408" i="13" s="1"/>
  <c r="M525" i="13"/>
  <c r="V406" i="13"/>
  <c r="M481" i="13"/>
  <c r="D484" i="13"/>
  <c r="D495" i="13"/>
  <c r="V487" i="13"/>
  <c r="AD525" i="13"/>
  <c r="AJ84" i="13"/>
  <c r="AQ62" i="3" s="1"/>
  <c r="AT81" i="13"/>
  <c r="AJ88" i="13" s="1"/>
  <c r="AJ89" i="13"/>
  <c r="V246" i="13"/>
  <c r="AD475" i="13"/>
  <c r="J81" i="13"/>
  <c r="M79" i="13"/>
  <c r="D567" i="13"/>
  <c r="D565" i="13"/>
  <c r="V565" i="13" s="1"/>
  <c r="AC321" i="13"/>
  <c r="S328" i="13" s="1"/>
  <c r="S324" i="13"/>
  <c r="S335" i="13" s="1"/>
  <c r="J159" i="13"/>
  <c r="J155" i="13"/>
  <c r="M155" i="13" s="1"/>
  <c r="AD155" i="13" s="1"/>
  <c r="V247" i="13"/>
  <c r="V86" i="13"/>
  <c r="AI330" i="13"/>
  <c r="AI325" i="13"/>
  <c r="S415" i="12"/>
  <c r="AQ236" i="12"/>
  <c r="AR241" i="12"/>
  <c r="AR235" i="12"/>
  <c r="AI569" i="12"/>
  <c r="AI564" i="12"/>
  <c r="AQ61" i="22" s="1"/>
  <c r="AT241" i="12"/>
  <c r="AI248" i="12" s="1"/>
  <c r="AI249" i="12"/>
  <c r="AI244" i="12"/>
  <c r="AQ61" i="7" s="1"/>
  <c r="Z561" i="12"/>
  <c r="AC559" i="12"/>
  <c r="Z155" i="12"/>
  <c r="AC155" i="12" s="1"/>
  <c r="Z159" i="12"/>
  <c r="AI166" i="12"/>
  <c r="AJ12" i="12"/>
  <c r="Z239" i="12"/>
  <c r="Z235" i="12"/>
  <c r="AR401" i="12"/>
  <c r="AQ396" i="12"/>
  <c r="AR395" i="12"/>
  <c r="D84" i="12"/>
  <c r="M81" i="12"/>
  <c r="AA239" i="12"/>
  <c r="AA241" i="12" s="1"/>
  <c r="AA235" i="12"/>
  <c r="Z236" i="12"/>
  <c r="AD236" i="12" s="1"/>
  <c r="S486" i="12"/>
  <c r="V486" i="12" s="1"/>
  <c r="S489" i="12"/>
  <c r="D325" i="12"/>
  <c r="V325" i="12" s="1"/>
  <c r="D327" i="12"/>
  <c r="D329" i="12"/>
  <c r="D407" i="12"/>
  <c r="D405" i="12"/>
  <c r="V405" i="12" s="1"/>
  <c r="J401" i="12"/>
  <c r="M399" i="12"/>
  <c r="AD399" i="12" s="1"/>
  <c r="AD79" i="12"/>
  <c r="AC321" i="12"/>
  <c r="S328" i="12" s="1"/>
  <c r="S324" i="12"/>
  <c r="S335" i="12" s="1"/>
  <c r="AQ556" i="12"/>
  <c r="AR555" i="12"/>
  <c r="AT555" i="12" s="1"/>
  <c r="AR561" i="12"/>
  <c r="AT561" i="12" s="1"/>
  <c r="AI568" i="12" s="1"/>
  <c r="J479" i="12"/>
  <c r="J475" i="12"/>
  <c r="M475" i="12" s="1"/>
  <c r="AD475" i="12" s="1"/>
  <c r="AD555" i="12"/>
  <c r="J239" i="12"/>
  <c r="J235" i="12"/>
  <c r="M235" i="12" s="1"/>
  <c r="AC319" i="12"/>
  <c r="AQ315" i="12"/>
  <c r="AT315" i="12" s="1"/>
  <c r="AQ321" i="12"/>
  <c r="M561" i="12"/>
  <c r="D564" i="12"/>
  <c r="S404" i="12"/>
  <c r="AC401" i="12"/>
  <c r="S408" i="12" s="1"/>
  <c r="S87" i="12"/>
  <c r="S85" i="12"/>
  <c r="S11" i="12"/>
  <c r="S13" i="12" s="1"/>
  <c r="D95" i="12"/>
  <c r="AI170" i="12"/>
  <c r="AI165" i="12"/>
  <c r="AR61" i="6" s="1"/>
  <c r="M559" i="12"/>
  <c r="AD525" i="12"/>
  <c r="M45" i="12"/>
  <c r="Z556" i="12"/>
  <c r="AD556" i="12" s="1"/>
  <c r="AA559" i="12"/>
  <c r="AA561" i="12" s="1"/>
  <c r="AT161" i="12"/>
  <c r="AI168" i="12" s="1"/>
  <c r="AI164" i="12"/>
  <c r="AQ61" i="6" s="1"/>
  <c r="AI169" i="12"/>
  <c r="AC479" i="12"/>
  <c r="S329" i="12"/>
  <c r="AI484" i="12"/>
  <c r="AQ61" i="21" s="1"/>
  <c r="AT61" i="21" s="1"/>
  <c r="AI489" i="12"/>
  <c r="AT481" i="12"/>
  <c r="AI488" i="12" s="1"/>
  <c r="D164" i="12"/>
  <c r="K155" i="12"/>
  <c r="M155" i="12" s="1"/>
  <c r="J156" i="12"/>
  <c r="AD156" i="12" s="1"/>
  <c r="K159" i="12"/>
  <c r="M525" i="12"/>
  <c r="AD395" i="12"/>
  <c r="J319" i="12"/>
  <c r="J315" i="12"/>
  <c r="M315" i="12" s="1"/>
  <c r="AD315" i="12" s="1"/>
  <c r="V85" i="12"/>
  <c r="AQ401" i="12"/>
  <c r="AQ395" i="12"/>
  <c r="AD443" i="12"/>
  <c r="AD445" i="12" s="1"/>
  <c r="AC81" i="12"/>
  <c r="S88" i="12" s="1"/>
  <c r="S84" i="12"/>
  <c r="D567" i="12"/>
  <c r="D565" i="12"/>
  <c r="D569" i="12"/>
  <c r="AT235" i="12"/>
  <c r="S484" i="12"/>
  <c r="AC481" i="12"/>
  <c r="S488" i="12" s="1"/>
  <c r="AI567" i="20" l="1"/>
  <c r="AR69" i="22"/>
  <c r="AT69" i="22" s="1"/>
  <c r="AT69" i="21"/>
  <c r="AJ87" i="20"/>
  <c r="AR69" i="3"/>
  <c r="AI327" i="19"/>
  <c r="AR68" i="8"/>
  <c r="AT68" i="8" s="1"/>
  <c r="AI247" i="18"/>
  <c r="AR67" i="7"/>
  <c r="AI167" i="18"/>
  <c r="AR67" i="6"/>
  <c r="AJ87" i="17"/>
  <c r="AR66" i="3"/>
  <c r="AT65" i="22"/>
  <c r="AI407" i="16"/>
  <c r="AR65" i="9"/>
  <c r="AI327" i="16"/>
  <c r="AR65" i="8"/>
  <c r="AJ10" i="16"/>
  <c r="AM15" i="16" s="1"/>
  <c r="AT65" i="7"/>
  <c r="AI247" i="16"/>
  <c r="AR65" i="7"/>
  <c r="AI167" i="16"/>
  <c r="AR65" i="6"/>
  <c r="AJ87" i="16"/>
  <c r="AM87" i="16" s="1"/>
  <c r="AR65" i="3"/>
  <c r="AI567" i="15"/>
  <c r="AR64" i="22"/>
  <c r="AI407" i="15"/>
  <c r="AR64" i="9"/>
  <c r="AT64" i="9" s="1"/>
  <c r="AI167" i="15"/>
  <c r="AR64" i="6"/>
  <c r="AJ87" i="15"/>
  <c r="AR64" i="3"/>
  <c r="AT64" i="3" s="1"/>
  <c r="AI487" i="14"/>
  <c r="AR63" i="21"/>
  <c r="AT63" i="21" s="1"/>
  <c r="AJ10" i="13"/>
  <c r="AM15" i="13" s="1"/>
  <c r="AI327" i="13"/>
  <c r="AR62" i="8"/>
  <c r="AT62" i="8" s="1"/>
  <c r="D86" i="21"/>
  <c r="O21" i="5"/>
  <c r="V84" i="9"/>
  <c r="M42" i="5"/>
  <c r="V82" i="7"/>
  <c r="I41" i="5"/>
  <c r="S81" i="7"/>
  <c r="S92" i="7" s="1"/>
  <c r="AD76" i="7"/>
  <c r="V84" i="8"/>
  <c r="AD72" i="8"/>
  <c r="AD76" i="9"/>
  <c r="D81" i="9"/>
  <c r="D90" i="9" s="1"/>
  <c r="V82" i="9"/>
  <c r="S92" i="9"/>
  <c r="D82" i="21"/>
  <c r="V82" i="21" s="1"/>
  <c r="D84" i="21"/>
  <c r="AD76" i="22"/>
  <c r="M78" i="22"/>
  <c r="D85" i="22" s="1"/>
  <c r="V82" i="22"/>
  <c r="AD76" i="21"/>
  <c r="D90" i="22"/>
  <c r="D92" i="22"/>
  <c r="S81" i="22"/>
  <c r="V81" i="22" s="1"/>
  <c r="AC78" i="22"/>
  <c r="S85" i="22" s="1"/>
  <c r="D81" i="21"/>
  <c r="M78" i="21"/>
  <c r="S81" i="21"/>
  <c r="AC78" i="21"/>
  <c r="S85" i="21" s="1"/>
  <c r="S90" i="9"/>
  <c r="AD78" i="9"/>
  <c r="D85" i="9"/>
  <c r="V85" i="9" s="1"/>
  <c r="J78" i="8"/>
  <c r="M76" i="8"/>
  <c r="AD76" i="8" s="1"/>
  <c r="S81" i="8"/>
  <c r="AC78" i="8"/>
  <c r="S85" i="8" s="1"/>
  <c r="D81" i="7"/>
  <c r="M78" i="7"/>
  <c r="S84" i="20"/>
  <c r="V84" i="20" s="1"/>
  <c r="AC81" i="20"/>
  <c r="S88" i="20" s="1"/>
  <c r="D93" i="20"/>
  <c r="J561" i="20"/>
  <c r="M559" i="20"/>
  <c r="AD559" i="20" s="1"/>
  <c r="D88" i="20"/>
  <c r="V88" i="20" s="1"/>
  <c r="AD81" i="20"/>
  <c r="D95" i="20"/>
  <c r="M481" i="20"/>
  <c r="D484" i="20"/>
  <c r="AO15" i="20"/>
  <c r="AJ15" i="20" s="1"/>
  <c r="AJ14" i="20"/>
  <c r="Z241" i="20"/>
  <c r="AC239" i="20"/>
  <c r="AD239" i="20" s="1"/>
  <c r="D248" i="20"/>
  <c r="D495" i="20"/>
  <c r="V487" i="20"/>
  <c r="S324" i="20"/>
  <c r="AC321" i="20"/>
  <c r="S328" i="20" s="1"/>
  <c r="V567" i="20"/>
  <c r="V165" i="20"/>
  <c r="S335" i="20"/>
  <c r="AC479" i="20"/>
  <c r="AD479" i="20" s="1"/>
  <c r="Z481" i="20"/>
  <c r="D253" i="20"/>
  <c r="D250" i="20" s="1"/>
  <c r="S95" i="20"/>
  <c r="S173" i="20"/>
  <c r="S170" i="20" s="1"/>
  <c r="D408" i="20"/>
  <c r="V408" i="20" s="1"/>
  <c r="AD401" i="20"/>
  <c r="D324" i="20"/>
  <c r="M321" i="20"/>
  <c r="M161" i="20"/>
  <c r="D164" i="20"/>
  <c r="V167" i="20"/>
  <c r="S564" i="20"/>
  <c r="AC561" i="20"/>
  <c r="S568" i="20" s="1"/>
  <c r="S413" i="20"/>
  <c r="S410" i="20" s="1"/>
  <c r="D413" i="20"/>
  <c r="D410" i="20" s="1"/>
  <c r="V404" i="20"/>
  <c r="AI410" i="19"/>
  <c r="AI405" i="19"/>
  <c r="AJ9" i="19"/>
  <c r="D248" i="19"/>
  <c r="V248" i="19" s="1"/>
  <c r="Z81" i="19"/>
  <c r="AC79" i="19"/>
  <c r="AD79" i="19" s="1"/>
  <c r="AT561" i="19"/>
  <c r="AI568" i="19" s="1"/>
  <c r="AI569" i="19"/>
  <c r="AI564" i="19"/>
  <c r="AQ68" i="22" s="1"/>
  <c r="AT68" i="22" s="1"/>
  <c r="AJ8" i="19"/>
  <c r="S173" i="19"/>
  <c r="Z321" i="19"/>
  <c r="AC319" i="19"/>
  <c r="AD319" i="19" s="1"/>
  <c r="AD561" i="19"/>
  <c r="D568" i="19"/>
  <c r="V568" i="19" s="1"/>
  <c r="D253" i="19"/>
  <c r="D250" i="19" s="1"/>
  <c r="M481" i="19"/>
  <c r="D484" i="19"/>
  <c r="AT401" i="19"/>
  <c r="AI408" i="19" s="1"/>
  <c r="S484" i="19"/>
  <c r="AC481" i="19"/>
  <c r="S488" i="19" s="1"/>
  <c r="M161" i="19"/>
  <c r="D164" i="19"/>
  <c r="AD159" i="19"/>
  <c r="S564" i="19"/>
  <c r="AC561" i="19"/>
  <c r="S568" i="19" s="1"/>
  <c r="S404" i="19"/>
  <c r="AC401" i="19"/>
  <c r="S408" i="19" s="1"/>
  <c r="AI170" i="19"/>
  <c r="AI165" i="19"/>
  <c r="AJ11" i="19"/>
  <c r="AJ13" i="19" s="1"/>
  <c r="D84" i="19"/>
  <c r="M81" i="19"/>
  <c r="J401" i="19"/>
  <c r="D10" i="19" s="1"/>
  <c r="M399" i="19"/>
  <c r="AD399" i="19" s="1"/>
  <c r="AJ10" i="19"/>
  <c r="AM15" i="19" s="1"/>
  <c r="S244" i="19"/>
  <c r="AC241" i="19"/>
  <c r="S248" i="19" s="1"/>
  <c r="V564" i="19"/>
  <c r="D573" i="19"/>
  <c r="D570" i="19" s="1"/>
  <c r="D324" i="19"/>
  <c r="M321" i="19"/>
  <c r="V327" i="19"/>
  <c r="S175" i="19"/>
  <c r="D253" i="18"/>
  <c r="AU81" i="18"/>
  <c r="AU71" i="18"/>
  <c r="AU63" i="18"/>
  <c r="AU42" i="18"/>
  <c r="AU34" i="18"/>
  <c r="AU32" i="18"/>
  <c r="AU76" i="18"/>
  <c r="AM86" i="18"/>
  <c r="AM166" i="18" s="1"/>
  <c r="AU66" i="18"/>
  <c r="AU39" i="18"/>
  <c r="AU29" i="18"/>
  <c r="AU69" i="18"/>
  <c r="AU61" i="18"/>
  <c r="AU56" i="18"/>
  <c r="AU51" i="18"/>
  <c r="AU40" i="18"/>
  <c r="AM88" i="18"/>
  <c r="AU27" i="18"/>
  <c r="AM84" i="18"/>
  <c r="AU64" i="18"/>
  <c r="AU43" i="18"/>
  <c r="AU41" i="18"/>
  <c r="AU31" i="18"/>
  <c r="S93" i="18"/>
  <c r="AU68" i="18"/>
  <c r="AU50" i="18"/>
  <c r="AM87" i="18"/>
  <c r="AM167" i="18" s="1"/>
  <c r="AU75" i="18"/>
  <c r="AU67" i="18"/>
  <c r="AU49" i="18"/>
  <c r="AU38" i="18"/>
  <c r="AU28" i="18"/>
  <c r="AM85" i="18"/>
  <c r="AM165" i="18" s="1"/>
  <c r="AU30" i="18"/>
  <c r="AU70" i="18"/>
  <c r="AU62" i="18"/>
  <c r="AU57" i="18"/>
  <c r="AU33" i="18"/>
  <c r="AU79" i="18"/>
  <c r="AU65" i="18"/>
  <c r="AU55" i="18"/>
  <c r="D93" i="18"/>
  <c r="D90" i="18" s="1"/>
  <c r="V84" i="18"/>
  <c r="D88" i="18"/>
  <c r="V88" i="18" s="1"/>
  <c r="AD81" i="18"/>
  <c r="D333" i="18"/>
  <c r="Z401" i="18"/>
  <c r="AC399" i="18"/>
  <c r="D255" i="18"/>
  <c r="V247" i="18"/>
  <c r="AT241" i="18"/>
  <c r="AI248" i="18" s="1"/>
  <c r="AI249" i="18"/>
  <c r="AI244" i="18"/>
  <c r="AQ67" i="7" s="1"/>
  <c r="AJ8" i="18"/>
  <c r="AJ10" i="18"/>
  <c r="D575" i="18"/>
  <c r="V567" i="18"/>
  <c r="V407" i="18"/>
  <c r="S173" i="18"/>
  <c r="S170" i="18" s="1"/>
  <c r="D568" i="18"/>
  <c r="S95" i="18"/>
  <c r="AC559" i="18"/>
  <c r="AD559" i="18" s="1"/>
  <c r="Z561" i="18"/>
  <c r="AD395" i="18"/>
  <c r="D573" i="18"/>
  <c r="V87" i="18"/>
  <c r="D95" i="18"/>
  <c r="Z321" i="18"/>
  <c r="AC319" i="18"/>
  <c r="K321" i="18"/>
  <c r="M319" i="18"/>
  <c r="J401" i="18"/>
  <c r="M399" i="18"/>
  <c r="S484" i="18"/>
  <c r="AC481" i="18"/>
  <c r="S488" i="18" s="1"/>
  <c r="M481" i="18"/>
  <c r="D484" i="18"/>
  <c r="J161" i="18"/>
  <c r="M159" i="18"/>
  <c r="AD159" i="18" s="1"/>
  <c r="AD479" i="18"/>
  <c r="AC241" i="18"/>
  <c r="S248" i="18" s="1"/>
  <c r="S244" i="18"/>
  <c r="D248" i="18"/>
  <c r="V248" i="18" s="1"/>
  <c r="AD241" i="18"/>
  <c r="AC479" i="17"/>
  <c r="Z481" i="17"/>
  <c r="D93" i="17"/>
  <c r="D90" i="17" s="1"/>
  <c r="M321" i="17"/>
  <c r="D324" i="17"/>
  <c r="J161" i="17"/>
  <c r="M159" i="17"/>
  <c r="AD159" i="17" s="1"/>
  <c r="D568" i="17"/>
  <c r="D575" i="17"/>
  <c r="V567" i="17"/>
  <c r="S413" i="17"/>
  <c r="Z561" i="17"/>
  <c r="AC559" i="17"/>
  <c r="AD559" i="17" s="1"/>
  <c r="S173" i="17"/>
  <c r="AJ89" i="17"/>
  <c r="AJ84" i="17"/>
  <c r="AQ66" i="3" s="1"/>
  <c r="AJ10" i="17"/>
  <c r="AM15" i="17" s="1"/>
  <c r="AT81" i="17"/>
  <c r="AJ88" i="17" s="1"/>
  <c r="AJ8" i="17"/>
  <c r="Z81" i="17"/>
  <c r="AC79" i="17"/>
  <c r="AD79" i="17" s="1"/>
  <c r="M479" i="17"/>
  <c r="AD479" i="17" s="1"/>
  <c r="J481" i="17"/>
  <c r="Z241" i="17"/>
  <c r="AC239" i="17"/>
  <c r="D573" i="17"/>
  <c r="D570" i="17" s="1"/>
  <c r="D404" i="17"/>
  <c r="M401" i="17"/>
  <c r="D88" i="17"/>
  <c r="S175" i="17"/>
  <c r="AD475" i="17"/>
  <c r="D325" i="17"/>
  <c r="V325" i="17" s="1"/>
  <c r="D327" i="17"/>
  <c r="D329" i="17"/>
  <c r="D11" i="17"/>
  <c r="D13" i="17" s="1"/>
  <c r="S333" i="17"/>
  <c r="S330" i="17" s="1"/>
  <c r="M239" i="17"/>
  <c r="AD239" i="17" s="1"/>
  <c r="J241" i="17"/>
  <c r="M319" i="17"/>
  <c r="AD319" i="17" s="1"/>
  <c r="S415" i="17"/>
  <c r="K481" i="16"/>
  <c r="M479" i="16"/>
  <c r="AD479" i="16" s="1"/>
  <c r="AJ8" i="16"/>
  <c r="S493" i="16"/>
  <c r="S175" i="16"/>
  <c r="V164" i="16"/>
  <c r="D173" i="16"/>
  <c r="S95" i="16"/>
  <c r="K161" i="16"/>
  <c r="M159" i="16"/>
  <c r="AD159" i="16" s="1"/>
  <c r="AC401" i="16"/>
  <c r="S408" i="16" s="1"/>
  <c r="S404" i="16"/>
  <c r="S415" i="16" s="1"/>
  <c r="S173" i="16"/>
  <c r="S170" i="16" s="1"/>
  <c r="AM164" i="16"/>
  <c r="S495" i="16"/>
  <c r="V407" i="16"/>
  <c r="M319" i="16"/>
  <c r="AD319" i="16" s="1"/>
  <c r="J321" i="16"/>
  <c r="S335" i="16"/>
  <c r="V84" i="16"/>
  <c r="D93" i="16"/>
  <c r="D90" i="16" s="1"/>
  <c r="V567" i="16"/>
  <c r="AM86" i="16"/>
  <c r="AM166" i="16" s="1"/>
  <c r="AU66" i="16"/>
  <c r="AU39" i="16"/>
  <c r="AU69" i="16"/>
  <c r="AU61" i="16"/>
  <c r="AU56" i="16"/>
  <c r="AU51" i="16"/>
  <c r="AM84" i="16"/>
  <c r="AU64" i="16"/>
  <c r="AU43" i="16"/>
  <c r="AU41" i="16"/>
  <c r="AU75" i="16"/>
  <c r="AU67" i="16"/>
  <c r="AU49" i="16"/>
  <c r="AU38" i="16"/>
  <c r="AU70" i="16"/>
  <c r="AU62" i="16"/>
  <c r="AU57" i="16"/>
  <c r="AU81" i="16"/>
  <c r="AU76" i="16"/>
  <c r="AU50" i="16"/>
  <c r="AU33" i="16"/>
  <c r="AU30" i="16"/>
  <c r="AU65" i="16"/>
  <c r="AU63" i="16"/>
  <c r="AU27" i="16"/>
  <c r="S93" i="16"/>
  <c r="AM85" i="16"/>
  <c r="AU71" i="16"/>
  <c r="AU32" i="16"/>
  <c r="AU79" i="16"/>
  <c r="AU29" i="16"/>
  <c r="AU68" i="16"/>
  <c r="AU31" i="16"/>
  <c r="AU55" i="16"/>
  <c r="AU42" i="16"/>
  <c r="AU40" i="16"/>
  <c r="AU34" i="16"/>
  <c r="AU28" i="16"/>
  <c r="AC559" i="16"/>
  <c r="Z561" i="16"/>
  <c r="S333" i="16"/>
  <c r="D404" i="16"/>
  <c r="M401" i="16"/>
  <c r="V484" i="16"/>
  <c r="D493" i="16"/>
  <c r="AT321" i="16"/>
  <c r="AI328" i="16" s="1"/>
  <c r="AI324" i="16"/>
  <c r="AQ65" i="8" s="1"/>
  <c r="AT65" i="8" s="1"/>
  <c r="AI329" i="16"/>
  <c r="AI404" i="16"/>
  <c r="AQ65" i="9" s="1"/>
  <c r="AI409" i="16"/>
  <c r="AT401" i="16"/>
  <c r="AI408" i="16" s="1"/>
  <c r="D253" i="16"/>
  <c r="D250" i="16" s="1"/>
  <c r="D248" i="16"/>
  <c r="AC239" i="16"/>
  <c r="AD239" i="16" s="1"/>
  <c r="Z241" i="16"/>
  <c r="J561" i="16"/>
  <c r="M559" i="16"/>
  <c r="AD559" i="16" s="1"/>
  <c r="D88" i="16"/>
  <c r="V88" i="16" s="1"/>
  <c r="AD81" i="16"/>
  <c r="D568" i="15"/>
  <c r="D413" i="15"/>
  <c r="J241" i="15"/>
  <c r="M239" i="15"/>
  <c r="AD239" i="15" s="1"/>
  <c r="D95" i="15"/>
  <c r="V87" i="15"/>
  <c r="D573" i="15"/>
  <c r="AT561" i="15"/>
  <c r="AI568" i="15" s="1"/>
  <c r="AI569" i="15"/>
  <c r="AI564" i="15"/>
  <c r="AQ64" i="22" s="1"/>
  <c r="AT64" i="22" s="1"/>
  <c r="AJ8" i="15"/>
  <c r="V164" i="15"/>
  <c r="D173" i="15"/>
  <c r="D84" i="15"/>
  <c r="M81" i="15"/>
  <c r="D10" i="15"/>
  <c r="I15" i="15" s="1"/>
  <c r="AI325" i="15"/>
  <c r="AI330" i="15"/>
  <c r="D168" i="15"/>
  <c r="V168" i="15" s="1"/>
  <c r="S84" i="15"/>
  <c r="AC81" i="15"/>
  <c r="S88" i="15" s="1"/>
  <c r="AD479" i="15"/>
  <c r="D175" i="15"/>
  <c r="V167" i="15"/>
  <c r="AD319" i="15"/>
  <c r="V487" i="15"/>
  <c r="Z561" i="15"/>
  <c r="AC559" i="15"/>
  <c r="AD559" i="15" s="1"/>
  <c r="S253" i="15"/>
  <c r="S164" i="15"/>
  <c r="S175" i="15" s="1"/>
  <c r="AC161" i="15"/>
  <c r="S168" i="15" s="1"/>
  <c r="S255" i="15"/>
  <c r="M481" i="15"/>
  <c r="D484" i="15"/>
  <c r="S324" i="15"/>
  <c r="AC321" i="15"/>
  <c r="S328" i="15" s="1"/>
  <c r="D324" i="15"/>
  <c r="M321" i="15"/>
  <c r="AC479" i="15"/>
  <c r="Z481" i="15"/>
  <c r="AJ11" i="15"/>
  <c r="AJ13" i="15" s="1"/>
  <c r="D415" i="15"/>
  <c r="D575" i="15"/>
  <c r="Z401" i="15"/>
  <c r="AC399" i="15"/>
  <c r="AD399" i="15" s="1"/>
  <c r="AJ9" i="15"/>
  <c r="D408" i="15"/>
  <c r="V247" i="15"/>
  <c r="M241" i="14"/>
  <c r="D244" i="14"/>
  <c r="M239" i="14"/>
  <c r="AD239" i="14" s="1"/>
  <c r="D493" i="14"/>
  <c r="D490" i="14" s="1"/>
  <c r="AU81" i="14"/>
  <c r="AU71" i="14"/>
  <c r="AU63" i="14"/>
  <c r="AU69" i="14"/>
  <c r="AU61" i="14"/>
  <c r="AU56" i="14"/>
  <c r="AU51" i="14"/>
  <c r="AM84" i="14"/>
  <c r="AU64" i="14"/>
  <c r="AU43" i="14"/>
  <c r="AM87" i="14"/>
  <c r="AU75" i="14"/>
  <c r="AU67" i="14"/>
  <c r="AU49" i="14"/>
  <c r="AU70" i="14"/>
  <c r="AU62" i="14"/>
  <c r="AU57" i="14"/>
  <c r="AU76" i="14"/>
  <c r="AU50" i="14"/>
  <c r="AU41" i="14"/>
  <c r="AU31" i="14"/>
  <c r="AU38" i="14"/>
  <c r="AU28" i="14"/>
  <c r="AM86" i="14"/>
  <c r="AM166" i="14" s="1"/>
  <c r="AM246" i="14" s="1"/>
  <c r="AM326" i="14" s="1"/>
  <c r="AM406" i="14" s="1"/>
  <c r="AM486" i="14" s="1"/>
  <c r="AM566" i="14" s="1"/>
  <c r="AU65" i="14"/>
  <c r="AU33" i="14"/>
  <c r="S93" i="14"/>
  <c r="S90" i="14" s="1"/>
  <c r="AM85" i="14"/>
  <c r="AU40" i="14"/>
  <c r="AU30" i="14"/>
  <c r="AU79" i="14"/>
  <c r="AU68" i="14"/>
  <c r="AU27" i="14"/>
  <c r="AU66" i="14"/>
  <c r="AU55" i="14"/>
  <c r="AU42" i="14"/>
  <c r="AU34" i="14"/>
  <c r="AU32" i="14"/>
  <c r="AU39" i="14"/>
  <c r="AU29" i="14"/>
  <c r="Z401" i="14"/>
  <c r="AC399" i="14"/>
  <c r="AC479" i="14"/>
  <c r="AD479" i="14" s="1"/>
  <c r="Z481" i="14"/>
  <c r="S164" i="14"/>
  <c r="AC161" i="14"/>
  <c r="S168" i="14" s="1"/>
  <c r="D568" i="14"/>
  <c r="D408" i="14"/>
  <c r="V564" i="14"/>
  <c r="D573" i="14"/>
  <c r="D570" i="14" s="1"/>
  <c r="D488" i="14"/>
  <c r="K161" i="14"/>
  <c r="M159" i="14"/>
  <c r="AD159" i="14" s="1"/>
  <c r="S253" i="14"/>
  <c r="S95" i="14"/>
  <c r="M81" i="14"/>
  <c r="D10" i="14"/>
  <c r="D84" i="14"/>
  <c r="S333" i="14"/>
  <c r="S564" i="14"/>
  <c r="AC561" i="14"/>
  <c r="S568" i="14" s="1"/>
  <c r="D173" i="14"/>
  <c r="V164" i="14"/>
  <c r="S575" i="14"/>
  <c r="AJ14" i="14"/>
  <c r="AO15" i="14"/>
  <c r="AJ15" i="14" s="1"/>
  <c r="D413" i="14"/>
  <c r="D415" i="14"/>
  <c r="V407" i="14"/>
  <c r="D247" i="14"/>
  <c r="D245" i="14"/>
  <c r="V245" i="14" s="1"/>
  <c r="D249" i="14"/>
  <c r="AD559" i="14"/>
  <c r="D575" i="14"/>
  <c r="V567" i="14"/>
  <c r="M319" i="14"/>
  <c r="AD319" i="14" s="1"/>
  <c r="J321" i="14"/>
  <c r="AD399" i="14"/>
  <c r="V87" i="14"/>
  <c r="S335" i="14"/>
  <c r="D495" i="14"/>
  <c r="S255" i="14"/>
  <c r="D575" i="13"/>
  <c r="V567" i="13"/>
  <c r="D573" i="13"/>
  <c r="D570" i="13" s="1"/>
  <c r="M159" i="13"/>
  <c r="AD159" i="13" s="1"/>
  <c r="J161" i="13"/>
  <c r="AD561" i="13"/>
  <c r="D568" i="13"/>
  <c r="J241" i="13"/>
  <c r="M239" i="13"/>
  <c r="AC239" i="13"/>
  <c r="Z241" i="13"/>
  <c r="D333" i="13"/>
  <c r="D330" i="13" s="1"/>
  <c r="V324" i="13"/>
  <c r="M401" i="13"/>
  <c r="D404" i="13"/>
  <c r="D415" i="13"/>
  <c r="V407" i="13"/>
  <c r="D493" i="13"/>
  <c r="D490" i="13" s="1"/>
  <c r="D328" i="13"/>
  <c r="V328" i="13" s="1"/>
  <c r="AD321" i="13"/>
  <c r="S333" i="13"/>
  <c r="S330" i="13" s="1"/>
  <c r="AC79" i="13"/>
  <c r="AD79" i="13" s="1"/>
  <c r="Z81" i="13"/>
  <c r="D488" i="13"/>
  <c r="AI170" i="13"/>
  <c r="AI165" i="13"/>
  <c r="AJ9" i="13"/>
  <c r="AT161" i="13"/>
  <c r="AI168" i="13" s="1"/>
  <c r="AJ11" i="13"/>
  <c r="AJ13" i="13" s="1"/>
  <c r="D84" i="13"/>
  <c r="M81" i="13"/>
  <c r="AC479" i="13"/>
  <c r="AD479" i="13" s="1"/>
  <c r="Z481" i="13"/>
  <c r="AI409" i="13"/>
  <c r="AI404" i="13"/>
  <c r="AQ62" i="9" s="1"/>
  <c r="AT62" i="9" s="1"/>
  <c r="AT401" i="13"/>
  <c r="AI408" i="13" s="1"/>
  <c r="S413" i="13"/>
  <c r="S564" i="13"/>
  <c r="V564" i="13" s="1"/>
  <c r="AC561" i="13"/>
  <c r="S568" i="13" s="1"/>
  <c r="S164" i="13"/>
  <c r="AC161" i="13"/>
  <c r="S168" i="13" s="1"/>
  <c r="S415" i="13"/>
  <c r="D575" i="12"/>
  <c r="J321" i="12"/>
  <c r="M319" i="12"/>
  <c r="AD319" i="12" s="1"/>
  <c r="AD559" i="12"/>
  <c r="D404" i="12"/>
  <c r="M401" i="12"/>
  <c r="S564" i="12"/>
  <c r="AC561" i="12"/>
  <c r="S568" i="12" s="1"/>
  <c r="AI167" i="12"/>
  <c r="AC235" i="12"/>
  <c r="D173" i="12"/>
  <c r="J481" i="12"/>
  <c r="M479" i="12"/>
  <c r="AD479" i="12" s="1"/>
  <c r="S565" i="12"/>
  <c r="S567" i="12" s="1"/>
  <c r="S575" i="12" s="1"/>
  <c r="S569" i="12"/>
  <c r="AI329" i="12"/>
  <c r="AI324" i="12"/>
  <c r="AQ61" i="8" s="1"/>
  <c r="AT61" i="8" s="1"/>
  <c r="AT321" i="12"/>
  <c r="AI328" i="12" s="1"/>
  <c r="S413" i="12"/>
  <c r="S410" i="12" s="1"/>
  <c r="D415" i="12"/>
  <c r="V407" i="12"/>
  <c r="S245" i="12"/>
  <c r="S249" i="12"/>
  <c r="AC239" i="12"/>
  <c r="Z241" i="12"/>
  <c r="AI250" i="12"/>
  <c r="AI245" i="12"/>
  <c r="AM166" i="12"/>
  <c r="S93" i="12"/>
  <c r="AM88" i="12"/>
  <c r="AU76" i="12"/>
  <c r="AU68" i="12"/>
  <c r="AU55" i="12"/>
  <c r="AU50" i="12"/>
  <c r="AM87" i="12"/>
  <c r="AU75" i="12"/>
  <c r="AU67" i="12"/>
  <c r="AU49" i="12"/>
  <c r="AU79" i="12"/>
  <c r="AU51" i="12"/>
  <c r="AU43" i="12"/>
  <c r="AU34" i="12"/>
  <c r="AU32" i="12"/>
  <c r="AU81" i="12"/>
  <c r="AU33" i="12"/>
  <c r="AU62" i="12"/>
  <c r="AU56" i="12"/>
  <c r="AU28" i="12"/>
  <c r="AU71" i="12"/>
  <c r="AU31" i="12"/>
  <c r="AU27" i="12"/>
  <c r="AM84" i="12"/>
  <c r="AU69" i="12"/>
  <c r="AU65" i="12"/>
  <c r="AU39" i="12"/>
  <c r="AU29" i="12"/>
  <c r="AU30" i="12"/>
  <c r="AU38" i="12"/>
  <c r="AU70" i="12"/>
  <c r="AM85" i="12"/>
  <c r="AU64" i="12"/>
  <c r="AU40" i="12"/>
  <c r="AM86" i="12"/>
  <c r="AU63" i="12"/>
  <c r="AU61" i="12"/>
  <c r="AU57" i="12"/>
  <c r="AU42" i="12"/>
  <c r="AU66" i="12"/>
  <c r="AU41" i="12"/>
  <c r="S95" i="12"/>
  <c r="AI570" i="12"/>
  <c r="AI565" i="12"/>
  <c r="AJ9" i="12"/>
  <c r="AI410" i="12"/>
  <c r="AI405" i="12"/>
  <c r="S493" i="12"/>
  <c r="K161" i="12"/>
  <c r="M159" i="12"/>
  <c r="AJ10" i="12"/>
  <c r="AM15" i="12" s="1"/>
  <c r="AD235" i="12"/>
  <c r="AT395" i="12"/>
  <c r="D573" i="12"/>
  <c r="D570" i="12" s="1"/>
  <c r="J241" i="12"/>
  <c r="M239" i="12"/>
  <c r="S333" i="12"/>
  <c r="S330" i="12" s="1"/>
  <c r="V327" i="12"/>
  <c r="D88" i="12"/>
  <c r="V88" i="12" s="1"/>
  <c r="AD81" i="12"/>
  <c r="AI409" i="12"/>
  <c r="AI404" i="12"/>
  <c r="AQ61" i="9" s="1"/>
  <c r="AT401" i="12"/>
  <c r="AI408" i="12" s="1"/>
  <c r="AD155" i="12"/>
  <c r="S487" i="12"/>
  <c r="V87" i="12"/>
  <c r="D568" i="12"/>
  <c r="V568" i="12" s="1"/>
  <c r="AD561" i="12"/>
  <c r="D93" i="12"/>
  <c r="D90" i="12" s="1"/>
  <c r="V84" i="12"/>
  <c r="Z161" i="12"/>
  <c r="AC159" i="12"/>
  <c r="AJ8" i="12"/>
  <c r="AJ11" i="12"/>
  <c r="AJ13" i="12" s="1"/>
  <c r="AI407" i="19" l="1"/>
  <c r="AR68" i="9"/>
  <c r="AT68" i="9" s="1"/>
  <c r="AI167" i="19"/>
  <c r="AR68" i="6"/>
  <c r="AT67" i="7"/>
  <c r="AO15" i="17"/>
  <c r="AJ15" i="17" s="1"/>
  <c r="AJ14" i="17"/>
  <c r="AT65" i="9"/>
  <c r="AJ14" i="16"/>
  <c r="AO15" i="16"/>
  <c r="AJ15" i="16" s="1"/>
  <c r="AI327" i="15"/>
  <c r="AR64" i="8"/>
  <c r="AT64" i="8" s="1"/>
  <c r="AI167" i="13"/>
  <c r="AR62" i="6"/>
  <c r="AI567" i="12"/>
  <c r="AR61" i="22"/>
  <c r="AT61" i="22" s="1"/>
  <c r="AI407" i="12"/>
  <c r="AR61" i="9"/>
  <c r="AT61" i="9" s="1"/>
  <c r="AI247" i="12"/>
  <c r="AR61" i="7"/>
  <c r="AT61" i="7" s="1"/>
  <c r="V84" i="21"/>
  <c r="O22" i="5"/>
  <c r="S90" i="7"/>
  <c r="S87" i="7" s="1"/>
  <c r="D92" i="9"/>
  <c r="D87" i="9" s="1"/>
  <c r="V81" i="9"/>
  <c r="S87" i="9"/>
  <c r="V85" i="22"/>
  <c r="AD78" i="22"/>
  <c r="S90" i="22"/>
  <c r="S92" i="22"/>
  <c r="D87" i="22"/>
  <c r="AD78" i="21"/>
  <c r="D85" i="21"/>
  <c r="V85" i="21" s="1"/>
  <c r="V81" i="21"/>
  <c r="D90" i="21"/>
  <c r="D92" i="21"/>
  <c r="S90" i="21"/>
  <c r="S92" i="21"/>
  <c r="S90" i="8"/>
  <c r="S92" i="8"/>
  <c r="D81" i="8"/>
  <c r="M78" i="8"/>
  <c r="D85" i="7"/>
  <c r="AD78" i="7"/>
  <c r="V81" i="7"/>
  <c r="D90" i="7"/>
  <c r="D92" i="7"/>
  <c r="S573" i="20"/>
  <c r="S575" i="20"/>
  <c r="AC241" i="20"/>
  <c r="S244" i="20"/>
  <c r="V164" i="20"/>
  <c r="D173" i="20"/>
  <c r="D170" i="20" s="1"/>
  <c r="D175" i="20"/>
  <c r="S333" i="20"/>
  <c r="S330" i="20" s="1"/>
  <c r="D493" i="20"/>
  <c r="D490" i="20" s="1"/>
  <c r="AD321" i="20"/>
  <c r="D328" i="20"/>
  <c r="V328" i="20" s="1"/>
  <c r="V324" i="20"/>
  <c r="D333" i="20"/>
  <c r="D330" i="20" s="1"/>
  <c r="D335" i="20"/>
  <c r="D488" i="20"/>
  <c r="D90" i="20"/>
  <c r="D168" i="20"/>
  <c r="V168" i="20" s="1"/>
  <c r="AD161" i="20"/>
  <c r="S484" i="20"/>
  <c r="AC481" i="20"/>
  <c r="S488" i="20" s="1"/>
  <c r="D564" i="20"/>
  <c r="M561" i="20"/>
  <c r="D10" i="20"/>
  <c r="S10" i="20"/>
  <c r="AM167" i="20"/>
  <c r="AU81" i="20"/>
  <c r="AU71" i="20"/>
  <c r="AU63" i="20"/>
  <c r="AM86" i="20"/>
  <c r="AM166" i="20" s="1"/>
  <c r="AU69" i="20"/>
  <c r="AU61" i="20"/>
  <c r="AU56" i="20"/>
  <c r="AU51" i="20"/>
  <c r="AU57" i="20"/>
  <c r="AU30" i="20"/>
  <c r="AU27" i="20"/>
  <c r="AM87" i="20"/>
  <c r="AU42" i="20"/>
  <c r="AU66" i="20"/>
  <c r="AU55" i="20"/>
  <c r="AU43" i="20"/>
  <c r="AU41" i="20"/>
  <c r="AU31" i="20"/>
  <c r="AU34" i="20"/>
  <c r="AU76" i="20"/>
  <c r="AU64" i="20"/>
  <c r="AU62" i="20"/>
  <c r="AU38" i="20"/>
  <c r="AU28" i="20"/>
  <c r="AM85" i="20"/>
  <c r="AM165" i="20" s="1"/>
  <c r="AU33" i="20"/>
  <c r="AM88" i="20"/>
  <c r="AM168" i="20" s="1"/>
  <c r="AU79" i="20"/>
  <c r="AU75" i="20"/>
  <c r="AU67" i="20"/>
  <c r="AU49" i="20"/>
  <c r="AU40" i="20"/>
  <c r="AU70" i="20"/>
  <c r="AU65" i="20"/>
  <c r="AU32" i="20"/>
  <c r="S93" i="20"/>
  <c r="S90" i="20" s="1"/>
  <c r="AM84" i="20"/>
  <c r="AM164" i="20" s="1"/>
  <c r="AU68" i="20"/>
  <c r="AU39" i="20"/>
  <c r="AU29" i="20"/>
  <c r="AU50" i="20"/>
  <c r="G15" i="19"/>
  <c r="D14" i="19"/>
  <c r="I15" i="19"/>
  <c r="D88" i="19"/>
  <c r="AD81" i="19"/>
  <c r="D93" i="19"/>
  <c r="D90" i="19" s="1"/>
  <c r="D95" i="19"/>
  <c r="S573" i="19"/>
  <c r="S575" i="19"/>
  <c r="S324" i="19"/>
  <c r="AC321" i="19"/>
  <c r="S328" i="19" s="1"/>
  <c r="AD241" i="19"/>
  <c r="AJ14" i="19"/>
  <c r="AO15" i="19"/>
  <c r="AJ15" i="19" s="1"/>
  <c r="V484" i="19"/>
  <c r="D493" i="19"/>
  <c r="D495" i="19"/>
  <c r="S84" i="19"/>
  <c r="AC81" i="19"/>
  <c r="S88" i="19" s="1"/>
  <c r="S10" i="19"/>
  <c r="S253" i="19"/>
  <c r="S255" i="19"/>
  <c r="D173" i="19"/>
  <c r="D170" i="19" s="1"/>
  <c r="V164" i="19"/>
  <c r="D175" i="19"/>
  <c r="D488" i="19"/>
  <c r="V488" i="19" s="1"/>
  <c r="AD481" i="19"/>
  <c r="S170" i="19"/>
  <c r="AD321" i="19"/>
  <c r="D328" i="19"/>
  <c r="V328" i="19" s="1"/>
  <c r="S493" i="19"/>
  <c r="S495" i="19"/>
  <c r="V324" i="19"/>
  <c r="D333" i="19"/>
  <c r="D168" i="19"/>
  <c r="V168" i="19" s="1"/>
  <c r="AD161" i="19"/>
  <c r="V244" i="19"/>
  <c r="D404" i="19"/>
  <c r="M401" i="19"/>
  <c r="S413" i="19"/>
  <c r="S410" i="19" s="1"/>
  <c r="S415" i="19"/>
  <c r="D335" i="19"/>
  <c r="D164" i="18"/>
  <c r="M161" i="18"/>
  <c r="D10" i="18"/>
  <c r="Y130" i="18"/>
  <c r="AP130" i="18"/>
  <c r="AU130" i="18" s="1"/>
  <c r="AP161" i="18"/>
  <c r="Y161" i="18"/>
  <c r="S253" i="18"/>
  <c r="AM246" i="18"/>
  <c r="AM247" i="18"/>
  <c r="AM245" i="18"/>
  <c r="S255" i="18"/>
  <c r="D488" i="18"/>
  <c r="V488" i="18" s="1"/>
  <c r="AD481" i="18"/>
  <c r="S324" i="18"/>
  <c r="AC321" i="18"/>
  <c r="S328" i="18" s="1"/>
  <c r="S10" i="18"/>
  <c r="AP145" i="18"/>
  <c r="AU145" i="18" s="1"/>
  <c r="Y145" i="18"/>
  <c r="AL108" i="18"/>
  <c r="AU108" i="18" s="1"/>
  <c r="U108" i="18"/>
  <c r="S90" i="18"/>
  <c r="U120" i="18"/>
  <c r="AL120" i="18"/>
  <c r="AU120" i="18" s="1"/>
  <c r="U107" i="18"/>
  <c r="AL107" i="18"/>
  <c r="AU107" i="18" s="1"/>
  <c r="AC401" i="18"/>
  <c r="S408" i="18" s="1"/>
  <c r="S404" i="18"/>
  <c r="AP146" i="18"/>
  <c r="AU146" i="18" s="1"/>
  <c r="Y146" i="18"/>
  <c r="Y159" i="18"/>
  <c r="AP159" i="18"/>
  <c r="U118" i="18"/>
  <c r="AL118" i="18"/>
  <c r="AU118" i="18" s="1"/>
  <c r="AL111" i="18"/>
  <c r="AU111" i="18" s="1"/>
  <c r="U111" i="18"/>
  <c r="AP131" i="18"/>
  <c r="AU131" i="18" s="1"/>
  <c r="Y131" i="18"/>
  <c r="Y156" i="18"/>
  <c r="AP156" i="18"/>
  <c r="AU156" i="18" s="1"/>
  <c r="U110" i="18"/>
  <c r="AL110" i="18"/>
  <c r="AU110" i="18" s="1"/>
  <c r="AP135" i="18"/>
  <c r="AU135" i="18" s="1"/>
  <c r="Y135" i="18"/>
  <c r="AU58" i="18"/>
  <c r="S493" i="18"/>
  <c r="S495" i="18"/>
  <c r="AU159" i="18"/>
  <c r="AL113" i="18"/>
  <c r="AU113" i="18" s="1"/>
  <c r="U113" i="18"/>
  <c r="Y129" i="18"/>
  <c r="AP129" i="18"/>
  <c r="AU129" i="18" s="1"/>
  <c r="AU52" i="18"/>
  <c r="U121" i="18"/>
  <c r="AL121" i="18"/>
  <c r="AU121" i="18" s="1"/>
  <c r="AP136" i="18"/>
  <c r="AU136" i="18" s="1"/>
  <c r="Y136" i="18"/>
  <c r="U112" i="18"/>
  <c r="AL112" i="18"/>
  <c r="AU112" i="18" s="1"/>
  <c r="S564" i="18"/>
  <c r="AC561" i="18"/>
  <c r="AL119" i="18"/>
  <c r="AU119" i="18" s="1"/>
  <c r="U119" i="18"/>
  <c r="AP148" i="18"/>
  <c r="AU148" i="18" s="1"/>
  <c r="Y148" i="18"/>
  <c r="AD399" i="18"/>
  <c r="AP137" i="18"/>
  <c r="AU137" i="18" s="1"/>
  <c r="Y137" i="18"/>
  <c r="AP147" i="18"/>
  <c r="AU147" i="18" s="1"/>
  <c r="Y147" i="18"/>
  <c r="AL123" i="18"/>
  <c r="AU123" i="18" s="1"/>
  <c r="U123" i="18"/>
  <c r="AU45" i="18"/>
  <c r="AP141" i="18"/>
  <c r="AU141" i="18" s="1"/>
  <c r="AU72" i="18"/>
  <c r="Y141" i="18"/>
  <c r="AL114" i="18"/>
  <c r="AU114" i="18" s="1"/>
  <c r="U114" i="18"/>
  <c r="AM15" i="18"/>
  <c r="AO15" i="18"/>
  <c r="AJ14" i="18"/>
  <c r="D404" i="18"/>
  <c r="M401" i="18"/>
  <c r="D570" i="18"/>
  <c r="Y142" i="18"/>
  <c r="AP142" i="18"/>
  <c r="AU142" i="18" s="1"/>
  <c r="AP155" i="18"/>
  <c r="AU155" i="18" s="1"/>
  <c r="Y155" i="18"/>
  <c r="Y144" i="18"/>
  <c r="AP144" i="18"/>
  <c r="AU144" i="18" s="1"/>
  <c r="AP149" i="18"/>
  <c r="AU149" i="18" s="1"/>
  <c r="Y149" i="18"/>
  <c r="AL122" i="18"/>
  <c r="AU122" i="18" s="1"/>
  <c r="U122" i="18"/>
  <c r="V244" i="18"/>
  <c r="D325" i="18"/>
  <c r="V325" i="18" s="1"/>
  <c r="D327" i="18"/>
  <c r="D329" i="18"/>
  <c r="D11" i="18"/>
  <c r="D13" i="18" s="1"/>
  <c r="I15" i="18" s="1"/>
  <c r="M321" i="18"/>
  <c r="Y151" i="18"/>
  <c r="AP151" i="18"/>
  <c r="AU151" i="18" s="1"/>
  <c r="V484" i="18"/>
  <c r="D493" i="18"/>
  <c r="D495" i="18"/>
  <c r="AD319" i="18"/>
  <c r="Y150" i="18"/>
  <c r="AP150" i="18"/>
  <c r="AU150" i="18" s="1"/>
  <c r="U109" i="18"/>
  <c r="AL109" i="18"/>
  <c r="AU109" i="18" s="1"/>
  <c r="Y143" i="18"/>
  <c r="AP143" i="18"/>
  <c r="AU143" i="18" s="1"/>
  <c r="D250" i="18"/>
  <c r="M161" i="17"/>
  <c r="D164" i="17"/>
  <c r="D10" i="17"/>
  <c r="I15" i="17"/>
  <c r="D408" i="17"/>
  <c r="V408" i="17" s="1"/>
  <c r="AD401" i="17"/>
  <c r="V324" i="17"/>
  <c r="D333" i="17"/>
  <c r="M241" i="17"/>
  <c r="D244" i="17"/>
  <c r="D413" i="17"/>
  <c r="V404" i="17"/>
  <c r="D415" i="17"/>
  <c r="S170" i="17"/>
  <c r="S564" i="17"/>
  <c r="AC561" i="17"/>
  <c r="D328" i="17"/>
  <c r="AD321" i="17"/>
  <c r="D335" i="17"/>
  <c r="V327" i="17"/>
  <c r="S410" i="17"/>
  <c r="S84" i="17"/>
  <c r="AC81" i="17"/>
  <c r="S10" i="17"/>
  <c r="S484" i="17"/>
  <c r="AC481" i="17"/>
  <c r="S488" i="17" s="1"/>
  <c r="M481" i="17"/>
  <c r="D484" i="17"/>
  <c r="S244" i="17"/>
  <c r="AC241" i="17"/>
  <c r="S248" i="17" s="1"/>
  <c r="AP135" i="16"/>
  <c r="AU135" i="16" s="1"/>
  <c r="AU58" i="16"/>
  <c r="Y135" i="16"/>
  <c r="AP156" i="16"/>
  <c r="AU156" i="16" s="1"/>
  <c r="Y156" i="16"/>
  <c r="Y147" i="16"/>
  <c r="AP147" i="16"/>
  <c r="AU147" i="16" s="1"/>
  <c r="Y136" i="16"/>
  <c r="AP136" i="16"/>
  <c r="AU136" i="16" s="1"/>
  <c r="S330" i="16"/>
  <c r="U111" i="16"/>
  <c r="AL111" i="16"/>
  <c r="AU111" i="16" s="1"/>
  <c r="S90" i="16"/>
  <c r="AP161" i="16"/>
  <c r="Y161" i="16"/>
  <c r="Y155" i="16"/>
  <c r="AP155" i="16"/>
  <c r="AU155" i="16" s="1"/>
  <c r="AU72" i="16"/>
  <c r="Y141" i="16"/>
  <c r="AP141" i="16"/>
  <c r="AU141" i="16" s="1"/>
  <c r="M321" i="16"/>
  <c r="D324" i="16"/>
  <c r="D10" i="16"/>
  <c r="U119" i="16"/>
  <c r="AL119" i="16"/>
  <c r="AU119" i="16" s="1"/>
  <c r="Y148" i="16"/>
  <c r="AP148" i="16"/>
  <c r="AU148" i="16" s="1"/>
  <c r="AP143" i="16"/>
  <c r="AU143" i="16" s="1"/>
  <c r="Y143" i="16"/>
  <c r="D564" i="16"/>
  <c r="M561" i="16"/>
  <c r="V404" i="16"/>
  <c r="D413" i="16"/>
  <c r="D410" i="16" s="1"/>
  <c r="U108" i="16"/>
  <c r="AL108" i="16"/>
  <c r="AU108" i="16" s="1"/>
  <c r="AL109" i="16"/>
  <c r="AU109" i="16" s="1"/>
  <c r="U109" i="16"/>
  <c r="AP145" i="16"/>
  <c r="AU145" i="16" s="1"/>
  <c r="Y145" i="16"/>
  <c r="AP150" i="16"/>
  <c r="AU150" i="16" s="1"/>
  <c r="Y150" i="16"/>
  <c r="AU45" i="16"/>
  <c r="AL123" i="16"/>
  <c r="AU123" i="16" s="1"/>
  <c r="U123" i="16"/>
  <c r="AP146" i="16"/>
  <c r="AU146" i="16" s="1"/>
  <c r="Y146" i="16"/>
  <c r="D415" i="16"/>
  <c r="S564" i="16"/>
  <c r="AC561" i="16"/>
  <c r="S568" i="16" s="1"/>
  <c r="Y137" i="16"/>
  <c r="AP137" i="16"/>
  <c r="AU137" i="16" s="1"/>
  <c r="D408" i="16"/>
  <c r="V408" i="16" s="1"/>
  <c r="AD401" i="16"/>
  <c r="AP142" i="16"/>
  <c r="AU142" i="16" s="1"/>
  <c r="Y142" i="16"/>
  <c r="AC241" i="16"/>
  <c r="S244" i="16"/>
  <c r="S10" i="16"/>
  <c r="AL114" i="16"/>
  <c r="AU114" i="16" s="1"/>
  <c r="U114" i="16"/>
  <c r="AP159" i="16"/>
  <c r="AU159" i="16" s="1"/>
  <c r="Y159" i="16"/>
  <c r="U110" i="16"/>
  <c r="AL110" i="16"/>
  <c r="AU110" i="16" s="1"/>
  <c r="AP144" i="16"/>
  <c r="AU144" i="16" s="1"/>
  <c r="Y144" i="16"/>
  <c r="S490" i="16"/>
  <c r="U107" i="16"/>
  <c r="AL107" i="16"/>
  <c r="AU107" i="16" s="1"/>
  <c r="Y149" i="16"/>
  <c r="AP149" i="16"/>
  <c r="AU149" i="16" s="1"/>
  <c r="D167" i="16"/>
  <c r="D165" i="16"/>
  <c r="D11" i="16"/>
  <c r="D13" i="16" s="1"/>
  <c r="I15" i="16" s="1"/>
  <c r="D169" i="16"/>
  <c r="M161" i="16"/>
  <c r="AM88" i="16"/>
  <c r="AL121" i="16"/>
  <c r="AU121" i="16" s="1"/>
  <c r="U121" i="16"/>
  <c r="U120" i="16"/>
  <c r="AL120" i="16"/>
  <c r="AU120" i="16" s="1"/>
  <c r="AL112" i="16"/>
  <c r="AU112" i="16" s="1"/>
  <c r="U112" i="16"/>
  <c r="U113" i="16"/>
  <c r="AL113" i="16"/>
  <c r="AU113" i="16" s="1"/>
  <c r="AL118" i="16"/>
  <c r="AU118" i="16" s="1"/>
  <c r="U118" i="16"/>
  <c r="D485" i="16"/>
  <c r="V485" i="16" s="1"/>
  <c r="D487" i="16"/>
  <c r="D489" i="16"/>
  <c r="M481" i="16"/>
  <c r="U122" i="16"/>
  <c r="AL122" i="16"/>
  <c r="AU122" i="16" s="1"/>
  <c r="AP151" i="16"/>
  <c r="AU151" i="16" s="1"/>
  <c r="Y151" i="16"/>
  <c r="AP130" i="16"/>
  <c r="AU130" i="16" s="1"/>
  <c r="Y130" i="16"/>
  <c r="AP129" i="16"/>
  <c r="AU129" i="16" s="1"/>
  <c r="AU52" i="16"/>
  <c r="Y129" i="16"/>
  <c r="AP131" i="16"/>
  <c r="AU131" i="16" s="1"/>
  <c r="Y131" i="16"/>
  <c r="S413" i="16"/>
  <c r="S410" i="16" s="1"/>
  <c r="S333" i="15"/>
  <c r="S330" i="15" s="1"/>
  <c r="AM326" i="15"/>
  <c r="AM406" i="15" s="1"/>
  <c r="AM486" i="15" s="1"/>
  <c r="AM566" i="15" s="1"/>
  <c r="S335" i="15"/>
  <c r="AJ14" i="15"/>
  <c r="AO15" i="15"/>
  <c r="AJ15" i="15" s="1"/>
  <c r="D488" i="15"/>
  <c r="AD481" i="15"/>
  <c r="S250" i="15"/>
  <c r="D244" i="15"/>
  <c r="M241" i="15"/>
  <c r="S484" i="15"/>
  <c r="AC481" i="15"/>
  <c r="S488" i="15" s="1"/>
  <c r="S564" i="15"/>
  <c r="AC561" i="15"/>
  <c r="S10" i="15"/>
  <c r="D14" i="15"/>
  <c r="G15" i="15"/>
  <c r="D15" i="15" s="1"/>
  <c r="D410" i="15"/>
  <c r="D88" i="15"/>
  <c r="V88" i="15" s="1"/>
  <c r="AD81" i="15"/>
  <c r="D570" i="15"/>
  <c r="AD321" i="15"/>
  <c r="D328" i="15"/>
  <c r="V328" i="15" s="1"/>
  <c r="S173" i="15"/>
  <c r="S170" i="15" s="1"/>
  <c r="AM166" i="15"/>
  <c r="AM246" i="15" s="1"/>
  <c r="AM84" i="15"/>
  <c r="AM164" i="15" s="1"/>
  <c r="AU64" i="15"/>
  <c r="AU43" i="15"/>
  <c r="AU41" i="15"/>
  <c r="AU31" i="15"/>
  <c r="AM87" i="15"/>
  <c r="AM167" i="15" s="1"/>
  <c r="AM247" i="15" s="1"/>
  <c r="AU75" i="15"/>
  <c r="AU67" i="15"/>
  <c r="AU49" i="15"/>
  <c r="AU38" i="15"/>
  <c r="AU28" i="15"/>
  <c r="AU68" i="15"/>
  <c r="AU70" i="15"/>
  <c r="AU62" i="15"/>
  <c r="AU57" i="15"/>
  <c r="AU33" i="15"/>
  <c r="AM85" i="15"/>
  <c r="AM165" i="15" s="1"/>
  <c r="AM245" i="15" s="1"/>
  <c r="AM325" i="15" s="1"/>
  <c r="AM405" i="15" s="1"/>
  <c r="AM485" i="15" s="1"/>
  <c r="AM565" i="15" s="1"/>
  <c r="AU79" i="15"/>
  <c r="AU65" i="15"/>
  <c r="AU40" i="15"/>
  <c r="AU30" i="15"/>
  <c r="S93" i="15"/>
  <c r="S90" i="15" s="1"/>
  <c r="AU76" i="15"/>
  <c r="AU55" i="15"/>
  <c r="AU50" i="15"/>
  <c r="AU27" i="15"/>
  <c r="AU81" i="15"/>
  <c r="AU66" i="15"/>
  <c r="AU51" i="15"/>
  <c r="AU34" i="15"/>
  <c r="AU71" i="15"/>
  <c r="AU39" i="15"/>
  <c r="AU56" i="15"/>
  <c r="AM86" i="15"/>
  <c r="AU63" i="15"/>
  <c r="AU61" i="15"/>
  <c r="AU42" i="15"/>
  <c r="AU32" i="15"/>
  <c r="AU29" i="15"/>
  <c r="AU69" i="15"/>
  <c r="S95" i="15"/>
  <c r="V84" i="15"/>
  <c r="D93" i="15"/>
  <c r="D90" i="15" s="1"/>
  <c r="D493" i="15"/>
  <c r="D495" i="15"/>
  <c r="AC401" i="15"/>
  <c r="S404" i="15"/>
  <c r="V324" i="15"/>
  <c r="D333" i="15"/>
  <c r="D335" i="15"/>
  <c r="AD161" i="15"/>
  <c r="D170" i="15"/>
  <c r="U108" i="14"/>
  <c r="AL108" i="14"/>
  <c r="D167" i="14"/>
  <c r="D165" i="14"/>
  <c r="D169" i="14"/>
  <c r="D11" i="14"/>
  <c r="D13" i="14" s="1"/>
  <c r="I15" i="14" s="1"/>
  <c r="M161" i="14"/>
  <c r="AL107" i="14"/>
  <c r="U107" i="14"/>
  <c r="D410" i="14"/>
  <c r="S250" i="14"/>
  <c r="AP159" i="14"/>
  <c r="AU159" i="14" s="1"/>
  <c r="Y159" i="14"/>
  <c r="AP145" i="14"/>
  <c r="Y145" i="14"/>
  <c r="Y137" i="14"/>
  <c r="AP137" i="14"/>
  <c r="AL123" i="14"/>
  <c r="AU45" i="14"/>
  <c r="U123" i="14"/>
  <c r="AP143" i="14"/>
  <c r="Y143" i="14"/>
  <c r="Y150" i="14"/>
  <c r="AP150" i="14"/>
  <c r="AU150" i="14" s="1"/>
  <c r="G15" i="14"/>
  <c r="V568" i="14"/>
  <c r="AL109" i="14"/>
  <c r="AU109" i="14" s="1"/>
  <c r="U109" i="14"/>
  <c r="AP149" i="14"/>
  <c r="AU149" i="14" s="1"/>
  <c r="Y149" i="14"/>
  <c r="AM164" i="14"/>
  <c r="AM244" i="14" s="1"/>
  <c r="AU155" i="14"/>
  <c r="AU151" i="14"/>
  <c r="AU143" i="14"/>
  <c r="AU129" i="14"/>
  <c r="AU107" i="14"/>
  <c r="AU145" i="14"/>
  <c r="AU113" i="14"/>
  <c r="AU135" i="14"/>
  <c r="AU123" i="14"/>
  <c r="AU114" i="14"/>
  <c r="AU108" i="14"/>
  <c r="AU136" i="14"/>
  <c r="AU120" i="14"/>
  <c r="AU111" i="14"/>
  <c r="AU148" i="14"/>
  <c r="AU137" i="14"/>
  <c r="AU144" i="14"/>
  <c r="AU142" i="14"/>
  <c r="AU119" i="14"/>
  <c r="S173" i="14"/>
  <c r="AU161" i="14"/>
  <c r="AU130" i="14"/>
  <c r="S175" i="14"/>
  <c r="U112" i="14"/>
  <c r="AL112" i="14"/>
  <c r="AU112" i="14" s="1"/>
  <c r="Y142" i="14"/>
  <c r="AP142" i="14"/>
  <c r="AP144" i="14"/>
  <c r="Y144" i="14"/>
  <c r="AP151" i="14"/>
  <c r="Y151" i="14"/>
  <c r="AL114" i="14"/>
  <c r="U114" i="14"/>
  <c r="AP161" i="14"/>
  <c r="Y161" i="14"/>
  <c r="U122" i="14"/>
  <c r="AL122" i="14"/>
  <c r="AU122" i="14" s="1"/>
  <c r="V247" i="14"/>
  <c r="D255" i="14"/>
  <c r="S330" i="14"/>
  <c r="Y135" i="14"/>
  <c r="AP135" i="14"/>
  <c r="AU58" i="14"/>
  <c r="AL120" i="14"/>
  <c r="U120" i="14"/>
  <c r="AL111" i="14"/>
  <c r="U111" i="14"/>
  <c r="Y147" i="14"/>
  <c r="AP147" i="14"/>
  <c r="AU147" i="14" s="1"/>
  <c r="AP136" i="14"/>
  <c r="Y136" i="14"/>
  <c r="S484" i="14"/>
  <c r="AC481" i="14"/>
  <c r="U110" i="14"/>
  <c r="AL110" i="14"/>
  <c r="AU110" i="14" s="1"/>
  <c r="AL118" i="14"/>
  <c r="AU118" i="14" s="1"/>
  <c r="U118" i="14"/>
  <c r="AP129" i="14"/>
  <c r="AU52" i="14"/>
  <c r="Y129" i="14"/>
  <c r="AP131" i="14"/>
  <c r="AU131" i="14" s="1"/>
  <c r="Y131" i="14"/>
  <c r="M321" i="14"/>
  <c r="D324" i="14"/>
  <c r="D93" i="14"/>
  <c r="D90" i="14" s="1"/>
  <c r="V84" i="14"/>
  <c r="D95" i="14"/>
  <c r="S404" i="14"/>
  <c r="AC401" i="14"/>
  <c r="S10" i="14"/>
  <c r="Y146" i="14"/>
  <c r="AP146" i="14"/>
  <c r="AU146" i="14" s="1"/>
  <c r="U121" i="14"/>
  <c r="AL121" i="14"/>
  <c r="AU121" i="14" s="1"/>
  <c r="Y155" i="14"/>
  <c r="AP155" i="14"/>
  <c r="AP141" i="14"/>
  <c r="AU141" i="14" s="1"/>
  <c r="AU72" i="14"/>
  <c r="Y141" i="14"/>
  <c r="AP130" i="14"/>
  <c r="Y130" i="14"/>
  <c r="D253" i="14"/>
  <c r="D250" i="14" s="1"/>
  <c r="V244" i="14"/>
  <c r="S573" i="14"/>
  <c r="S570" i="14" s="1"/>
  <c r="D88" i="14"/>
  <c r="AD81" i="14"/>
  <c r="AD561" i="14"/>
  <c r="U119" i="14"/>
  <c r="AL119" i="14"/>
  <c r="Y148" i="14"/>
  <c r="AP148" i="14"/>
  <c r="U113" i="14"/>
  <c r="AL113" i="14"/>
  <c r="AP156" i="14"/>
  <c r="AU156" i="14" s="1"/>
  <c r="Y156" i="14"/>
  <c r="D248" i="14"/>
  <c r="AD241" i="14"/>
  <c r="D88" i="13"/>
  <c r="AD401" i="13"/>
  <c r="D408" i="13"/>
  <c r="V408" i="13" s="1"/>
  <c r="S410" i="13"/>
  <c r="D93" i="13"/>
  <c r="V84" i="13"/>
  <c r="D95" i="13"/>
  <c r="S84" i="13"/>
  <c r="AC81" i="13"/>
  <c r="S88" i="13" s="1"/>
  <c r="S10" i="13"/>
  <c r="M161" i="13"/>
  <c r="D164" i="13"/>
  <c r="S244" i="13"/>
  <c r="AC241" i="13"/>
  <c r="S248" i="13" s="1"/>
  <c r="AO15" i="13"/>
  <c r="AJ15" i="13" s="1"/>
  <c r="AJ14" i="13"/>
  <c r="S173" i="13"/>
  <c r="S170" i="13" s="1"/>
  <c r="S175" i="13"/>
  <c r="S484" i="13"/>
  <c r="AC481" i="13"/>
  <c r="AD239" i="13"/>
  <c r="D244" i="13"/>
  <c r="M241" i="13"/>
  <c r="S573" i="13"/>
  <c r="S575" i="13"/>
  <c r="D10" i="13"/>
  <c r="V404" i="13"/>
  <c r="D413" i="13"/>
  <c r="D410" i="13" s="1"/>
  <c r="V568" i="13"/>
  <c r="U118" i="12"/>
  <c r="AL118" i="12"/>
  <c r="AL112" i="12"/>
  <c r="U112" i="12"/>
  <c r="AP155" i="12"/>
  <c r="Y155" i="12"/>
  <c r="D484" i="12"/>
  <c r="M481" i="12"/>
  <c r="AD239" i="12"/>
  <c r="Y141" i="12"/>
  <c r="AP141" i="12"/>
  <c r="AU72" i="12"/>
  <c r="AP151" i="12"/>
  <c r="Y151" i="12"/>
  <c r="AD159" i="12"/>
  <c r="AP137" i="12"/>
  <c r="Y137" i="12"/>
  <c r="AL111" i="12"/>
  <c r="U111" i="12"/>
  <c r="S90" i="12"/>
  <c r="S573" i="12"/>
  <c r="S570" i="12" s="1"/>
  <c r="D167" i="12"/>
  <c r="D165" i="12"/>
  <c r="D169" i="12"/>
  <c r="D11" i="12"/>
  <c r="D13" i="12" s="1"/>
  <c r="M161" i="12"/>
  <c r="U110" i="12"/>
  <c r="AL110" i="12"/>
  <c r="U114" i="12"/>
  <c r="AL114" i="12"/>
  <c r="AD401" i="12"/>
  <c r="D408" i="12"/>
  <c r="V408" i="12" s="1"/>
  <c r="AJ14" i="12"/>
  <c r="AO15" i="12"/>
  <c r="AJ15" i="12" s="1"/>
  <c r="M241" i="12"/>
  <c r="D244" i="12"/>
  <c r="D10" i="12"/>
  <c r="AP143" i="12"/>
  <c r="Y143" i="12"/>
  <c r="U109" i="12"/>
  <c r="AL109" i="12"/>
  <c r="AL108" i="12"/>
  <c r="U108" i="12"/>
  <c r="U123" i="12"/>
  <c r="AL123" i="12"/>
  <c r="AU45" i="12"/>
  <c r="V404" i="12"/>
  <c r="D413" i="12"/>
  <c r="D410" i="12" s="1"/>
  <c r="S495" i="12"/>
  <c r="S490" i="12" s="1"/>
  <c r="V487" i="12"/>
  <c r="V564" i="12"/>
  <c r="U119" i="12"/>
  <c r="AL119" i="12"/>
  <c r="AP136" i="12"/>
  <c r="Y136" i="12"/>
  <c r="Y131" i="12"/>
  <c r="AP131" i="12"/>
  <c r="AP130" i="12"/>
  <c r="Y130" i="12"/>
  <c r="U120" i="12"/>
  <c r="AL120" i="12"/>
  <c r="Y145" i="12"/>
  <c r="AP145" i="12"/>
  <c r="Y142" i="12"/>
  <c r="AP142" i="12"/>
  <c r="AP159" i="12"/>
  <c r="Y159" i="12"/>
  <c r="AU58" i="12"/>
  <c r="Y135" i="12"/>
  <c r="AP135" i="12"/>
  <c r="AC241" i="12"/>
  <c r="S248" i="12" s="1"/>
  <c r="S244" i="12"/>
  <c r="V565" i="12"/>
  <c r="S164" i="12"/>
  <c r="AC161" i="12"/>
  <c r="S168" i="12" s="1"/>
  <c r="S10" i="12"/>
  <c r="U121" i="12"/>
  <c r="AL121" i="12"/>
  <c r="AP144" i="12"/>
  <c r="Y144" i="12"/>
  <c r="Y149" i="12"/>
  <c r="AP149" i="12"/>
  <c r="U113" i="12"/>
  <c r="AL113" i="12"/>
  <c r="AP148" i="12"/>
  <c r="Y148" i="12"/>
  <c r="M321" i="12"/>
  <c r="D324" i="12"/>
  <c r="Y146" i="12"/>
  <c r="AP146" i="12"/>
  <c r="Y161" i="12"/>
  <c r="AP161" i="12"/>
  <c r="AU52" i="12"/>
  <c r="Y129" i="12"/>
  <c r="AP129" i="12"/>
  <c r="AP156" i="12"/>
  <c r="Y156" i="12"/>
  <c r="V567" i="12"/>
  <c r="AL122" i="12"/>
  <c r="U122" i="12"/>
  <c r="Y150" i="12"/>
  <c r="AP150" i="12"/>
  <c r="AL107" i="12"/>
  <c r="U107" i="12"/>
  <c r="AP147" i="12"/>
  <c r="Y147" i="12"/>
  <c r="S247" i="12"/>
  <c r="V245" i="12"/>
  <c r="AJ15" i="18" l="1"/>
  <c r="AM327" i="15"/>
  <c r="AM407" i="15" s="1"/>
  <c r="AM487" i="15" s="1"/>
  <c r="AM567" i="15" s="1"/>
  <c r="D87" i="7"/>
  <c r="S87" i="22"/>
  <c r="S87" i="21"/>
  <c r="D87" i="21"/>
  <c r="AD78" i="8"/>
  <c r="D85" i="8"/>
  <c r="V81" i="8"/>
  <c r="D90" i="8"/>
  <c r="D92" i="8"/>
  <c r="S87" i="8"/>
  <c r="V85" i="7"/>
  <c r="AP155" i="20"/>
  <c r="AU155" i="20" s="1"/>
  <c r="Y155" i="20"/>
  <c r="U122" i="20"/>
  <c r="AL122" i="20"/>
  <c r="AU122" i="20" s="1"/>
  <c r="AP159" i="20"/>
  <c r="AU159" i="20" s="1"/>
  <c r="Y159" i="20"/>
  <c r="AP156" i="20"/>
  <c r="AU156" i="20" s="1"/>
  <c r="Y156" i="20"/>
  <c r="Y149" i="20"/>
  <c r="AP149" i="20"/>
  <c r="AU149" i="20" s="1"/>
  <c r="V15" i="20"/>
  <c r="S14" i="20"/>
  <c r="X15" i="20"/>
  <c r="Y144" i="20"/>
  <c r="AP144" i="20"/>
  <c r="AU144" i="20" s="1"/>
  <c r="S493" i="20"/>
  <c r="S495" i="20"/>
  <c r="U112" i="20"/>
  <c r="AL112" i="20"/>
  <c r="AU112" i="20" s="1"/>
  <c r="AL114" i="20"/>
  <c r="AU114" i="20" s="1"/>
  <c r="U114" i="20"/>
  <c r="Y141" i="20"/>
  <c r="AU72" i="20"/>
  <c r="AP141" i="20"/>
  <c r="AU141" i="20" s="1"/>
  <c r="Y145" i="20"/>
  <c r="AP145" i="20"/>
  <c r="AU145" i="20" s="1"/>
  <c r="AL113" i="20"/>
  <c r="AU113" i="20" s="1"/>
  <c r="U113" i="20"/>
  <c r="AL111" i="20"/>
  <c r="AU111" i="20" s="1"/>
  <c r="U111" i="20"/>
  <c r="U107" i="20"/>
  <c r="AL107" i="20"/>
  <c r="AU107" i="20" s="1"/>
  <c r="AP130" i="20"/>
  <c r="AU130" i="20" s="1"/>
  <c r="Y130" i="20"/>
  <c r="AP150" i="20"/>
  <c r="AU150" i="20" s="1"/>
  <c r="Y150" i="20"/>
  <c r="U121" i="20"/>
  <c r="AL121" i="20"/>
  <c r="AU121" i="20" s="1"/>
  <c r="U110" i="20"/>
  <c r="AL110" i="20"/>
  <c r="AU110" i="20" s="1"/>
  <c r="D14" i="20"/>
  <c r="G15" i="20"/>
  <c r="I15" i="20"/>
  <c r="AD481" i="20"/>
  <c r="V484" i="20"/>
  <c r="AL109" i="20"/>
  <c r="AU109" i="20" s="1"/>
  <c r="U109" i="20"/>
  <c r="Y137" i="20"/>
  <c r="AP137" i="20"/>
  <c r="AU137" i="20" s="1"/>
  <c r="V488" i="20"/>
  <c r="S253" i="20"/>
  <c r="AM248" i="20"/>
  <c r="AM328" i="20" s="1"/>
  <c r="AM408" i="20" s="1"/>
  <c r="AM488" i="20" s="1"/>
  <c r="AM246" i="20"/>
  <c r="AM326" i="20" s="1"/>
  <c r="AM406" i="20" s="1"/>
  <c r="AM486" i="20" s="1"/>
  <c r="AM566" i="20" s="1"/>
  <c r="AM247" i="20"/>
  <c r="AM327" i="20" s="1"/>
  <c r="AM407" i="20" s="1"/>
  <c r="AM487" i="20" s="1"/>
  <c r="AM567" i="20" s="1"/>
  <c r="AM245" i="20"/>
  <c r="AM325" i="20" s="1"/>
  <c r="AM405" i="20" s="1"/>
  <c r="AM485" i="20" s="1"/>
  <c r="AM565" i="20" s="1"/>
  <c r="AM244" i="20"/>
  <c r="AM324" i="20" s="1"/>
  <c r="AM404" i="20" s="1"/>
  <c r="AM484" i="20" s="1"/>
  <c r="AM564" i="20" s="1"/>
  <c r="S255" i="20"/>
  <c r="V244" i="20"/>
  <c r="AL120" i="20"/>
  <c r="AU120" i="20" s="1"/>
  <c r="U120" i="20"/>
  <c r="U108" i="20"/>
  <c r="AL108" i="20"/>
  <c r="AU108" i="20" s="1"/>
  <c r="AL123" i="20"/>
  <c r="AU123" i="20" s="1"/>
  <c r="AU45" i="20"/>
  <c r="U123" i="20"/>
  <c r="AP143" i="20"/>
  <c r="AU143" i="20" s="1"/>
  <c r="Y143" i="20"/>
  <c r="AD561" i="20"/>
  <c r="D568" i="20"/>
  <c r="V568" i="20" s="1"/>
  <c r="U119" i="20"/>
  <c r="AL119" i="20"/>
  <c r="AU119" i="20" s="1"/>
  <c r="AP129" i="20"/>
  <c r="AU129" i="20" s="1"/>
  <c r="Y129" i="20"/>
  <c r="AU52" i="20"/>
  <c r="AL118" i="20"/>
  <c r="AU118" i="20" s="1"/>
  <c r="U118" i="20"/>
  <c r="Y135" i="20"/>
  <c r="AP135" i="20"/>
  <c r="AU135" i="20" s="1"/>
  <c r="AU58" i="20"/>
  <c r="AP131" i="20"/>
  <c r="AU131" i="20" s="1"/>
  <c r="Y131" i="20"/>
  <c r="AP151" i="20"/>
  <c r="AU151" i="20" s="1"/>
  <c r="Y151" i="20"/>
  <c r="V564" i="20"/>
  <c r="D573" i="20"/>
  <c r="D570" i="20" s="1"/>
  <c r="D575" i="20"/>
  <c r="S248" i="20"/>
  <c r="V248" i="20" s="1"/>
  <c r="AD241" i="20"/>
  <c r="S570" i="20"/>
  <c r="Y148" i="20"/>
  <c r="AP148" i="20"/>
  <c r="AU148" i="20" s="1"/>
  <c r="Y147" i="20"/>
  <c r="AP147" i="20"/>
  <c r="AU147" i="20" s="1"/>
  <c r="AP142" i="20"/>
  <c r="AU142" i="20" s="1"/>
  <c r="Y142" i="20"/>
  <c r="AP146" i="20"/>
  <c r="AU146" i="20" s="1"/>
  <c r="Y146" i="20"/>
  <c r="Y136" i="20"/>
  <c r="AP136" i="20"/>
  <c r="AU136" i="20" s="1"/>
  <c r="Y161" i="20"/>
  <c r="AP161" i="20"/>
  <c r="AU161" i="20" s="1"/>
  <c r="V15" i="19"/>
  <c r="S14" i="19"/>
  <c r="X15" i="19"/>
  <c r="V88" i="19"/>
  <c r="AM85" i="19"/>
  <c r="AU79" i="19"/>
  <c r="AU65" i="19"/>
  <c r="AU40" i="19"/>
  <c r="AU30" i="19"/>
  <c r="S93" i="19"/>
  <c r="AM88" i="19"/>
  <c r="AU76" i="19"/>
  <c r="AU68" i="19"/>
  <c r="AU55" i="19"/>
  <c r="AU50" i="19"/>
  <c r="AU27" i="19"/>
  <c r="AU81" i="19"/>
  <c r="AU71" i="19"/>
  <c r="AU63" i="19"/>
  <c r="AU42" i="19"/>
  <c r="AU34" i="19"/>
  <c r="AU32" i="19"/>
  <c r="AM86" i="19"/>
  <c r="AM166" i="19" s="1"/>
  <c r="AM246" i="19" s="1"/>
  <c r="AM326" i="19" s="1"/>
  <c r="AM406" i="19" s="1"/>
  <c r="AM486" i="19" s="1"/>
  <c r="AM566" i="19" s="1"/>
  <c r="AU66" i="19"/>
  <c r="AU39" i="19"/>
  <c r="AU29" i="19"/>
  <c r="AU69" i="19"/>
  <c r="AU61" i="19"/>
  <c r="AU56" i="19"/>
  <c r="AU51" i="19"/>
  <c r="AM84" i="19"/>
  <c r="AM164" i="19" s="1"/>
  <c r="AM244" i="19" s="1"/>
  <c r="AM324" i="19" s="1"/>
  <c r="AM404" i="19" s="1"/>
  <c r="AM484" i="19" s="1"/>
  <c r="AM564" i="19" s="1"/>
  <c r="AU64" i="19"/>
  <c r="AU43" i="19"/>
  <c r="AU41" i="19"/>
  <c r="AU31" i="19"/>
  <c r="AM87" i="19"/>
  <c r="AM167" i="19" s="1"/>
  <c r="AM247" i="19" s="1"/>
  <c r="AM327" i="19" s="1"/>
  <c r="AM407" i="19" s="1"/>
  <c r="AM487" i="19" s="1"/>
  <c r="AM567" i="19" s="1"/>
  <c r="AM165" i="19"/>
  <c r="AM245" i="19" s="1"/>
  <c r="AM325" i="19" s="1"/>
  <c r="AM405" i="19" s="1"/>
  <c r="AM485" i="19" s="1"/>
  <c r="AM565" i="19" s="1"/>
  <c r="AU67" i="19"/>
  <c r="AU62" i="19"/>
  <c r="AU49" i="19"/>
  <c r="AU28" i="19"/>
  <c r="AU33" i="19"/>
  <c r="AU75" i="19"/>
  <c r="AU57" i="19"/>
  <c r="AM168" i="19"/>
  <c r="AM248" i="19" s="1"/>
  <c r="AM328" i="19" s="1"/>
  <c r="AU70" i="19"/>
  <c r="AU38" i="19"/>
  <c r="S95" i="19"/>
  <c r="S333" i="19"/>
  <c r="S330" i="19" s="1"/>
  <c r="S335" i="19"/>
  <c r="S570" i="19"/>
  <c r="D330" i="19"/>
  <c r="S250" i="19"/>
  <c r="D15" i="19"/>
  <c r="V404" i="19"/>
  <c r="D413" i="19"/>
  <c r="D415" i="19"/>
  <c r="D490" i="19"/>
  <c r="D408" i="19"/>
  <c r="AD401" i="19"/>
  <c r="S490" i="19"/>
  <c r="V84" i="19"/>
  <c r="Y138" i="18"/>
  <c r="AP138" i="18"/>
  <c r="AU138" i="18" s="1"/>
  <c r="AM326" i="18"/>
  <c r="AM406" i="18" s="1"/>
  <c r="AM486" i="18" s="1"/>
  <c r="AM566" i="18" s="1"/>
  <c r="AM327" i="18"/>
  <c r="AM407" i="18" s="1"/>
  <c r="AM487" i="18" s="1"/>
  <c r="AM567" i="18" s="1"/>
  <c r="AM325" i="18"/>
  <c r="AM405" i="18" s="1"/>
  <c r="AM485" i="18" s="1"/>
  <c r="AM565" i="18" s="1"/>
  <c r="S333" i="18"/>
  <c r="S335" i="18"/>
  <c r="V324" i="18"/>
  <c r="AP223" i="18"/>
  <c r="AU223" i="18" s="1"/>
  <c r="Y223" i="18"/>
  <c r="D490" i="18"/>
  <c r="AP228" i="18"/>
  <c r="AU228" i="18" s="1"/>
  <c r="Y228" i="18"/>
  <c r="AP216" i="18"/>
  <c r="AU216" i="18" s="1"/>
  <c r="Y216" i="18"/>
  <c r="Y239" i="18"/>
  <c r="AP239" i="18"/>
  <c r="AU239" i="18" s="1"/>
  <c r="S250" i="18"/>
  <c r="AP221" i="18"/>
  <c r="AU221" i="18" s="1"/>
  <c r="AU152" i="18"/>
  <c r="Y221" i="18"/>
  <c r="AL193" i="18"/>
  <c r="AU193" i="18" s="1"/>
  <c r="U193" i="18"/>
  <c r="AP235" i="18"/>
  <c r="AU235" i="18" s="1"/>
  <c r="Y235" i="18"/>
  <c r="U203" i="18"/>
  <c r="AL203" i="18"/>
  <c r="AU203" i="18" s="1"/>
  <c r="U201" i="18"/>
  <c r="AL201" i="18"/>
  <c r="AU201" i="18" s="1"/>
  <c r="Y215" i="18"/>
  <c r="AP215" i="18"/>
  <c r="AU215" i="18" s="1"/>
  <c r="AL191" i="18"/>
  <c r="AU191" i="18" s="1"/>
  <c r="U191" i="18"/>
  <c r="AP226" i="18"/>
  <c r="AU226" i="18" s="1"/>
  <c r="Y226" i="18"/>
  <c r="Y210" i="18"/>
  <c r="AP210" i="18"/>
  <c r="AU210" i="18" s="1"/>
  <c r="U189" i="18"/>
  <c r="AL189" i="18"/>
  <c r="AU189" i="18" s="1"/>
  <c r="Y231" i="18"/>
  <c r="AP231" i="18"/>
  <c r="AU231" i="18" s="1"/>
  <c r="AP222" i="18"/>
  <c r="AU222" i="18" s="1"/>
  <c r="Y222" i="18"/>
  <c r="U199" i="18"/>
  <c r="AL199" i="18"/>
  <c r="AU199" i="18" s="1"/>
  <c r="U190" i="18"/>
  <c r="AL190" i="18"/>
  <c r="AU190" i="18" s="1"/>
  <c r="U198" i="18"/>
  <c r="AL198" i="18"/>
  <c r="AU198" i="18" s="1"/>
  <c r="S413" i="18"/>
  <c r="S415" i="18"/>
  <c r="AL188" i="18"/>
  <c r="AU188" i="18" s="1"/>
  <c r="U188" i="18"/>
  <c r="Y224" i="18"/>
  <c r="AP224" i="18"/>
  <c r="AU224" i="18" s="1"/>
  <c r="AL125" i="18"/>
  <c r="AU125" i="18" s="1"/>
  <c r="U125" i="18"/>
  <c r="Y211" i="18"/>
  <c r="AP211" i="18"/>
  <c r="AU211" i="18" s="1"/>
  <c r="AL202" i="18"/>
  <c r="AU202" i="18" s="1"/>
  <c r="U202" i="18"/>
  <c r="U194" i="18"/>
  <c r="AL194" i="18"/>
  <c r="AU194" i="18" s="1"/>
  <c r="AP227" i="18"/>
  <c r="AU227" i="18" s="1"/>
  <c r="Y227" i="18"/>
  <c r="S568" i="18"/>
  <c r="V568" i="18" s="1"/>
  <c r="AD561" i="18"/>
  <c r="Y132" i="18"/>
  <c r="AP132" i="18"/>
  <c r="AU132" i="18" s="1"/>
  <c r="G15" i="18"/>
  <c r="D15" i="18" s="1"/>
  <c r="D14" i="18"/>
  <c r="AL200" i="18"/>
  <c r="AU200" i="18" s="1"/>
  <c r="U200" i="18"/>
  <c r="AP230" i="18"/>
  <c r="AU230" i="18" s="1"/>
  <c r="Y230" i="18"/>
  <c r="D328" i="18"/>
  <c r="V328" i="18" s="1"/>
  <c r="AD321" i="18"/>
  <c r="S573" i="18"/>
  <c r="S575" i="18"/>
  <c r="V564" i="18"/>
  <c r="AP209" i="18"/>
  <c r="AU209" i="18" s="1"/>
  <c r="Y209" i="18"/>
  <c r="Y236" i="18"/>
  <c r="AP236" i="18"/>
  <c r="AU236" i="18" s="1"/>
  <c r="U187" i="18"/>
  <c r="AL187" i="18"/>
  <c r="AU187" i="18" s="1"/>
  <c r="Y225" i="18"/>
  <c r="AP225" i="18"/>
  <c r="AU225" i="18" s="1"/>
  <c r="AD161" i="18"/>
  <c r="D168" i="18"/>
  <c r="AU161" i="18"/>
  <c r="D413" i="18"/>
  <c r="V404" i="18"/>
  <c r="D415" i="18"/>
  <c r="D335" i="18"/>
  <c r="D330" i="18" s="1"/>
  <c r="V327" i="18"/>
  <c r="AP229" i="18"/>
  <c r="AU229" i="18" s="1"/>
  <c r="Y229" i="18"/>
  <c r="D408" i="18"/>
  <c r="AD401" i="18"/>
  <c r="AP152" i="18"/>
  <c r="Y152" i="18"/>
  <c r="AP217" i="18"/>
  <c r="AU217" i="18" s="1"/>
  <c r="Y217" i="18"/>
  <c r="U192" i="18"/>
  <c r="AL192" i="18"/>
  <c r="AU192" i="18" s="1"/>
  <c r="S490" i="18"/>
  <c r="V15" i="18"/>
  <c r="S14" i="18"/>
  <c r="X15" i="18"/>
  <c r="D173" i="18"/>
  <c r="V164" i="18"/>
  <c r="D175" i="18"/>
  <c r="AM164" i="18"/>
  <c r="AM244" i="18" s="1"/>
  <c r="AM324" i="18" s="1"/>
  <c r="AM404" i="18" s="1"/>
  <c r="AM484" i="18" s="1"/>
  <c r="AM564" i="18" s="1"/>
  <c r="D410" i="17"/>
  <c r="S253" i="17"/>
  <c r="S255" i="17"/>
  <c r="D14" i="17"/>
  <c r="G15" i="17"/>
  <c r="D15" i="17" s="1"/>
  <c r="V484" i="17"/>
  <c r="D493" i="17"/>
  <c r="D495" i="17"/>
  <c r="S14" i="17"/>
  <c r="V15" i="17"/>
  <c r="X15" i="17"/>
  <c r="V328" i="17"/>
  <c r="D253" i="17"/>
  <c r="D250" i="17" s="1"/>
  <c r="V244" i="17"/>
  <c r="D255" i="17"/>
  <c r="V164" i="17"/>
  <c r="D173" i="17"/>
  <c r="D175" i="17"/>
  <c r="S493" i="17"/>
  <c r="S495" i="17"/>
  <c r="AD481" i="17"/>
  <c r="D488" i="17"/>
  <c r="V488" i="17" s="1"/>
  <c r="S88" i="17"/>
  <c r="V88" i="17" s="1"/>
  <c r="AD81" i="17"/>
  <c r="S568" i="17"/>
  <c r="V568" i="17" s="1"/>
  <c r="AD561" i="17"/>
  <c r="D248" i="17"/>
  <c r="V248" i="17" s="1"/>
  <c r="AD241" i="17"/>
  <c r="AD161" i="17"/>
  <c r="D168" i="17"/>
  <c r="V168" i="17" s="1"/>
  <c r="AM84" i="17"/>
  <c r="AM164" i="17" s="1"/>
  <c r="AM244" i="17" s="1"/>
  <c r="AM324" i="17" s="1"/>
  <c r="AM404" i="17" s="1"/>
  <c r="AM484" i="17" s="1"/>
  <c r="AM564" i="17" s="1"/>
  <c r="S93" i="17"/>
  <c r="AM88" i="17"/>
  <c r="AM168" i="17" s="1"/>
  <c r="AM85" i="17"/>
  <c r="AM165" i="17" s="1"/>
  <c r="AM245" i="17" s="1"/>
  <c r="AM325" i="17" s="1"/>
  <c r="AM405" i="17" s="1"/>
  <c r="AM485" i="17" s="1"/>
  <c r="AM565" i="17" s="1"/>
  <c r="AU64" i="17"/>
  <c r="AU43" i="17"/>
  <c r="AU41" i="17"/>
  <c r="AU31" i="17"/>
  <c r="AU63" i="17"/>
  <c r="AU75" i="17"/>
  <c r="AU67" i="17"/>
  <c r="AU49" i="17"/>
  <c r="AU38" i="17"/>
  <c r="AU28" i="17"/>
  <c r="AU34" i="17"/>
  <c r="AM87" i="17"/>
  <c r="AM167" i="17" s="1"/>
  <c r="AM247" i="17" s="1"/>
  <c r="AM327" i="17" s="1"/>
  <c r="AM407" i="17" s="1"/>
  <c r="AM487" i="17" s="1"/>
  <c r="AM567" i="17" s="1"/>
  <c r="AU70" i="17"/>
  <c r="AU62" i="17"/>
  <c r="AU57" i="17"/>
  <c r="AU33" i="17"/>
  <c r="AU79" i="17"/>
  <c r="AU65" i="17"/>
  <c r="AU40" i="17"/>
  <c r="AU30" i="17"/>
  <c r="AM86" i="17"/>
  <c r="AM166" i="17" s="1"/>
  <c r="AM246" i="17" s="1"/>
  <c r="AM326" i="17" s="1"/>
  <c r="AM406" i="17" s="1"/>
  <c r="AM486" i="17" s="1"/>
  <c r="AM566" i="17" s="1"/>
  <c r="AU71" i="17"/>
  <c r="AU76" i="17"/>
  <c r="AU68" i="17"/>
  <c r="AU55" i="17"/>
  <c r="AU50" i="17"/>
  <c r="AU27" i="17"/>
  <c r="AU42" i="17"/>
  <c r="AU32" i="17"/>
  <c r="AU81" i="17"/>
  <c r="AU66" i="17"/>
  <c r="AU39" i="17"/>
  <c r="AU29" i="17"/>
  <c r="AU61" i="17"/>
  <c r="AU56" i="17"/>
  <c r="AU51" i="17"/>
  <c r="AU69" i="17"/>
  <c r="S95" i="17"/>
  <c r="V84" i="17"/>
  <c r="S573" i="17"/>
  <c r="S575" i="17"/>
  <c r="V564" i="17"/>
  <c r="D330" i="17"/>
  <c r="D328" i="16"/>
  <c r="AD321" i="16"/>
  <c r="Y217" i="16"/>
  <c r="AP217" i="16"/>
  <c r="AU217" i="16" s="1"/>
  <c r="U189" i="16"/>
  <c r="AL189" i="16"/>
  <c r="Y209" i="16"/>
  <c r="AP209" i="16"/>
  <c r="V15" i="16"/>
  <c r="S15" i="16" s="1"/>
  <c r="S14" i="16"/>
  <c r="X15" i="16"/>
  <c r="U188" i="16"/>
  <c r="AL188" i="16"/>
  <c r="AU188" i="16" s="1"/>
  <c r="D495" i="16"/>
  <c r="D490" i="16" s="1"/>
  <c r="V487" i="16"/>
  <c r="V165" i="16"/>
  <c r="AM165" i="16"/>
  <c r="S253" i="16"/>
  <c r="S250" i="16" s="1"/>
  <c r="AU229" i="16"/>
  <c r="AU221" i="16"/>
  <c r="AM246" i="16"/>
  <c r="AM326" i="16" s="1"/>
  <c r="AM406" i="16" s="1"/>
  <c r="AM486" i="16" s="1"/>
  <c r="AM566" i="16" s="1"/>
  <c r="AU200" i="16"/>
  <c r="AU191" i="16"/>
  <c r="AU189" i="16"/>
  <c r="AU230" i="16"/>
  <c r="AU226" i="16"/>
  <c r="AU209" i="16"/>
  <c r="AM244" i="16"/>
  <c r="AM324" i="16" s="1"/>
  <c r="AM404" i="16" s="1"/>
  <c r="AM484" i="16" s="1"/>
  <c r="AM564" i="16" s="1"/>
  <c r="AU192" i="16"/>
  <c r="AU187" i="16"/>
  <c r="AM245" i="16"/>
  <c r="AM325" i="16" s="1"/>
  <c r="AM405" i="16" s="1"/>
  <c r="AM485" i="16" s="1"/>
  <c r="AM565" i="16" s="1"/>
  <c r="AU227" i="16"/>
  <c r="AU202" i="16"/>
  <c r="AU194" i="16"/>
  <c r="S255" i="16"/>
  <c r="V244" i="16"/>
  <c r="Y210" i="16"/>
  <c r="AP210" i="16"/>
  <c r="AU210" i="16" s="1"/>
  <c r="D175" i="16"/>
  <c r="D170" i="16" s="1"/>
  <c r="V167" i="16"/>
  <c r="AM167" i="16"/>
  <c r="AM247" i="16" s="1"/>
  <c r="AM327" i="16" s="1"/>
  <c r="AM407" i="16" s="1"/>
  <c r="AM487" i="16" s="1"/>
  <c r="AM567" i="16" s="1"/>
  <c r="AL190" i="16"/>
  <c r="AU190" i="16" s="1"/>
  <c r="U190" i="16"/>
  <c r="S248" i="16"/>
  <c r="V248" i="16" s="1"/>
  <c r="AD241" i="16"/>
  <c r="S573" i="16"/>
  <c r="S570" i="16" s="1"/>
  <c r="S575" i="16"/>
  <c r="AL199" i="16"/>
  <c r="AU199" i="16" s="1"/>
  <c r="U199" i="16"/>
  <c r="AP235" i="16"/>
  <c r="AU235" i="16" s="1"/>
  <c r="Y235" i="16"/>
  <c r="Y226" i="16"/>
  <c r="AP226" i="16"/>
  <c r="AP227" i="16"/>
  <c r="Y227" i="16"/>
  <c r="AD481" i="16"/>
  <c r="D488" i="16"/>
  <c r="V488" i="16" s="1"/>
  <c r="AP223" i="16"/>
  <c r="AU223" i="16" s="1"/>
  <c r="Y223" i="16"/>
  <c r="Y228" i="16"/>
  <c r="AP228" i="16"/>
  <c r="AU228" i="16" s="1"/>
  <c r="U125" i="16"/>
  <c r="AL125" i="16"/>
  <c r="AU125" i="16" s="1"/>
  <c r="AP229" i="16"/>
  <c r="Y229" i="16"/>
  <c r="Y230" i="16"/>
  <c r="AP230" i="16"/>
  <c r="AP138" i="16"/>
  <c r="AU138" i="16" s="1"/>
  <c r="Y138" i="16"/>
  <c r="U191" i="16"/>
  <c r="AL191" i="16"/>
  <c r="AL192" i="16"/>
  <c r="U192" i="16"/>
  <c r="Y224" i="16"/>
  <c r="AP224" i="16"/>
  <c r="AU224" i="16" s="1"/>
  <c r="Y152" i="16"/>
  <c r="AP152" i="16"/>
  <c r="Y231" i="16"/>
  <c r="AP231" i="16"/>
  <c r="AU231" i="16" s="1"/>
  <c r="U198" i="16"/>
  <c r="AL198" i="16"/>
  <c r="AU198" i="16" s="1"/>
  <c r="AL201" i="16"/>
  <c r="AU201" i="16" s="1"/>
  <c r="U201" i="16"/>
  <c r="Y222" i="16"/>
  <c r="AP222" i="16"/>
  <c r="AU222" i="16" s="1"/>
  <c r="AD561" i="16"/>
  <c r="D568" i="16"/>
  <c r="V568" i="16" s="1"/>
  <c r="D14" i="16"/>
  <c r="G15" i="16"/>
  <c r="D15" i="16" s="1"/>
  <c r="AP216" i="16"/>
  <c r="AU216" i="16" s="1"/>
  <c r="Y216" i="16"/>
  <c r="AP215" i="16"/>
  <c r="AU215" i="16" s="1"/>
  <c r="Y215" i="16"/>
  <c r="AD161" i="16"/>
  <c r="D168" i="16"/>
  <c r="AU161" i="16"/>
  <c r="Y132" i="16"/>
  <c r="AP132" i="16"/>
  <c r="AU132" i="16" s="1"/>
  <c r="AL194" i="16"/>
  <c r="U194" i="16"/>
  <c r="Y221" i="16"/>
  <c r="AP221" i="16"/>
  <c r="AU152" i="16"/>
  <c r="AL203" i="16"/>
  <c r="AU203" i="16" s="1"/>
  <c r="U203" i="16"/>
  <c r="U200" i="16"/>
  <c r="AL200" i="16"/>
  <c r="Y236" i="16"/>
  <c r="AP236" i="16"/>
  <c r="AU236" i="16" s="1"/>
  <c r="AP211" i="16"/>
  <c r="AU211" i="16" s="1"/>
  <c r="Y211" i="16"/>
  <c r="AL202" i="16"/>
  <c r="U202" i="16"/>
  <c r="AL193" i="16"/>
  <c r="AU193" i="16" s="1"/>
  <c r="U193" i="16"/>
  <c r="AL187" i="16"/>
  <c r="U187" i="16"/>
  <c r="Y239" i="16"/>
  <c r="AP239" i="16"/>
  <c r="AU239" i="16" s="1"/>
  <c r="AP225" i="16"/>
  <c r="AU225" i="16" s="1"/>
  <c r="Y225" i="16"/>
  <c r="D573" i="16"/>
  <c r="D570" i="16" s="1"/>
  <c r="V564" i="16"/>
  <c r="D575" i="16"/>
  <c r="V324" i="16"/>
  <c r="D333" i="16"/>
  <c r="D330" i="16" s="1"/>
  <c r="D335" i="16"/>
  <c r="AL107" i="15"/>
  <c r="AU107" i="15" s="1"/>
  <c r="U107" i="15"/>
  <c r="D490" i="15"/>
  <c r="AL112" i="15"/>
  <c r="AU112" i="15" s="1"/>
  <c r="U112" i="15"/>
  <c r="AP151" i="15"/>
  <c r="AU151" i="15" s="1"/>
  <c r="Y151" i="15"/>
  <c r="AP156" i="15"/>
  <c r="AU156" i="15" s="1"/>
  <c r="Y156" i="15"/>
  <c r="U113" i="15"/>
  <c r="AL113" i="15"/>
  <c r="AU113" i="15" s="1"/>
  <c r="Y147" i="15"/>
  <c r="AP147" i="15"/>
  <c r="AU147" i="15" s="1"/>
  <c r="S493" i="15"/>
  <c r="S495" i="15"/>
  <c r="AP131" i="15"/>
  <c r="AU131" i="15" s="1"/>
  <c r="Y131" i="15"/>
  <c r="AP142" i="15"/>
  <c r="AU142" i="15" s="1"/>
  <c r="Y142" i="15"/>
  <c r="AD241" i="15"/>
  <c r="D248" i="15"/>
  <c r="AP145" i="15"/>
  <c r="AU145" i="15" s="1"/>
  <c r="Y145" i="15"/>
  <c r="U109" i="15"/>
  <c r="AL109" i="15"/>
  <c r="AU109" i="15" s="1"/>
  <c r="Y135" i="15"/>
  <c r="AU58" i="15"/>
  <c r="AP135" i="15"/>
  <c r="AU135" i="15" s="1"/>
  <c r="AP129" i="15"/>
  <c r="AU129" i="15" s="1"/>
  <c r="AU52" i="15"/>
  <c r="Y129" i="15"/>
  <c r="V484" i="15"/>
  <c r="U122" i="15"/>
  <c r="AL122" i="15"/>
  <c r="AU122" i="15" s="1"/>
  <c r="AL114" i="15"/>
  <c r="AU114" i="15" s="1"/>
  <c r="U114" i="15"/>
  <c r="AM88" i="15"/>
  <c r="AM168" i="15" s="1"/>
  <c r="Y137" i="15"/>
  <c r="AP137" i="15"/>
  <c r="AU137" i="15" s="1"/>
  <c r="Y155" i="15"/>
  <c r="AP155" i="15"/>
  <c r="AU155" i="15" s="1"/>
  <c r="D330" i="15"/>
  <c r="AP143" i="15"/>
  <c r="AU143" i="15" s="1"/>
  <c r="Y143" i="15"/>
  <c r="Y146" i="15"/>
  <c r="AP146" i="15"/>
  <c r="AU146" i="15" s="1"/>
  <c r="AL110" i="15"/>
  <c r="AU110" i="15" s="1"/>
  <c r="U110" i="15"/>
  <c r="AP150" i="15"/>
  <c r="AU150" i="15" s="1"/>
  <c r="Y150" i="15"/>
  <c r="U111" i="15"/>
  <c r="AL111" i="15"/>
  <c r="AU111" i="15" s="1"/>
  <c r="D253" i="15"/>
  <c r="V244" i="15"/>
  <c r="AM244" i="15"/>
  <c r="AM324" i="15" s="1"/>
  <c r="AM404" i="15" s="1"/>
  <c r="AM484" i="15" s="1"/>
  <c r="AM564" i="15" s="1"/>
  <c r="D255" i="15"/>
  <c r="Y161" i="15"/>
  <c r="AP161" i="15"/>
  <c r="AU161" i="15" s="1"/>
  <c r="U120" i="15"/>
  <c r="AL120" i="15"/>
  <c r="AU120" i="15" s="1"/>
  <c r="Y148" i="15"/>
  <c r="AP148" i="15"/>
  <c r="AU148" i="15" s="1"/>
  <c r="AL121" i="15"/>
  <c r="AU121" i="15" s="1"/>
  <c r="U121" i="15"/>
  <c r="S14" i="15"/>
  <c r="V15" i="15"/>
  <c r="X15" i="15"/>
  <c r="Y141" i="15"/>
  <c r="AU72" i="15"/>
  <c r="AP141" i="15"/>
  <c r="AU141" i="15" s="1"/>
  <c r="S413" i="15"/>
  <c r="S415" i="15"/>
  <c r="V404" i="15"/>
  <c r="Y136" i="15"/>
  <c r="AP136" i="15"/>
  <c r="AU136" i="15" s="1"/>
  <c r="U108" i="15"/>
  <c r="AL108" i="15"/>
  <c r="AU108" i="15" s="1"/>
  <c r="AL123" i="15"/>
  <c r="AU123" i="15" s="1"/>
  <c r="U123" i="15"/>
  <c r="AU45" i="15"/>
  <c r="S568" i="15"/>
  <c r="V568" i="15" s="1"/>
  <c r="AD561" i="15"/>
  <c r="S408" i="15"/>
  <c r="V408" i="15" s="1"/>
  <c r="AD401" i="15"/>
  <c r="Y149" i="15"/>
  <c r="AP149" i="15"/>
  <c r="AU149" i="15" s="1"/>
  <c r="AL119" i="15"/>
  <c r="AU119" i="15" s="1"/>
  <c r="U119" i="15"/>
  <c r="AP130" i="15"/>
  <c r="AU130" i="15" s="1"/>
  <c r="Y130" i="15"/>
  <c r="AP159" i="15"/>
  <c r="AU159" i="15" s="1"/>
  <c r="Y159" i="15"/>
  <c r="U118" i="15"/>
  <c r="AL118" i="15"/>
  <c r="AU118" i="15" s="1"/>
  <c r="AP144" i="15"/>
  <c r="AU144" i="15" s="1"/>
  <c r="Y144" i="15"/>
  <c r="S573" i="15"/>
  <c r="S575" i="15"/>
  <c r="V564" i="15"/>
  <c r="V488" i="15"/>
  <c r="AP227" i="14"/>
  <c r="AU227" i="14" s="1"/>
  <c r="Y227" i="14"/>
  <c r="U192" i="14"/>
  <c r="AL192" i="14"/>
  <c r="AU192" i="14" s="1"/>
  <c r="AP230" i="14"/>
  <c r="AU230" i="14" s="1"/>
  <c r="Y230" i="14"/>
  <c r="Y226" i="14"/>
  <c r="AP226" i="14"/>
  <c r="AU226" i="14" s="1"/>
  <c r="AL198" i="14"/>
  <c r="AU198" i="14" s="1"/>
  <c r="U198" i="14"/>
  <c r="U190" i="14"/>
  <c r="AL190" i="14"/>
  <c r="AU190" i="14" s="1"/>
  <c r="Y236" i="14"/>
  <c r="AP236" i="14"/>
  <c r="AU236" i="14" s="1"/>
  <c r="AP221" i="14"/>
  <c r="AU221" i="14" s="1"/>
  <c r="Y221" i="14"/>
  <c r="AU152" i="14"/>
  <c r="AP211" i="14"/>
  <c r="AU211" i="14" s="1"/>
  <c r="Y211" i="14"/>
  <c r="AL202" i="14"/>
  <c r="AU202" i="14" s="1"/>
  <c r="U202" i="14"/>
  <c r="AP239" i="14"/>
  <c r="AU239" i="14" s="1"/>
  <c r="Y239" i="14"/>
  <c r="AP229" i="14"/>
  <c r="AU229" i="14" s="1"/>
  <c r="Y229" i="14"/>
  <c r="AL189" i="14"/>
  <c r="AU189" i="14" s="1"/>
  <c r="U189" i="14"/>
  <c r="U201" i="14"/>
  <c r="AL201" i="14"/>
  <c r="AU201" i="14" s="1"/>
  <c r="V248" i="14"/>
  <c r="Y132" i="14"/>
  <c r="AP132" i="14"/>
  <c r="AU132" i="14" s="1"/>
  <c r="Y138" i="14"/>
  <c r="AP138" i="14"/>
  <c r="AU138" i="14" s="1"/>
  <c r="U199" i="14"/>
  <c r="AL199" i="14"/>
  <c r="AU199" i="14" s="1"/>
  <c r="Y228" i="14"/>
  <c r="AP228" i="14"/>
  <c r="AU228" i="14" s="1"/>
  <c r="Y215" i="14"/>
  <c r="AP215" i="14"/>
  <c r="AU215" i="14" s="1"/>
  <c r="AP209" i="14"/>
  <c r="AU209" i="14" s="1"/>
  <c r="Y209" i="14"/>
  <c r="D168" i="14"/>
  <c r="AD161" i="14"/>
  <c r="AL191" i="14"/>
  <c r="AU191" i="14" s="1"/>
  <c r="U191" i="14"/>
  <c r="AP223" i="14"/>
  <c r="AU223" i="14" s="1"/>
  <c r="Y223" i="14"/>
  <c r="Y152" i="14"/>
  <c r="AP152" i="14"/>
  <c r="AL200" i="14"/>
  <c r="AU200" i="14" s="1"/>
  <c r="U200" i="14"/>
  <c r="AL193" i="14"/>
  <c r="AU193" i="14" s="1"/>
  <c r="U193" i="14"/>
  <c r="Y224" i="14"/>
  <c r="AP224" i="14"/>
  <c r="AU224" i="14" s="1"/>
  <c r="Y235" i="14"/>
  <c r="AP235" i="14"/>
  <c r="AU235" i="14" s="1"/>
  <c r="AL125" i="14"/>
  <c r="AU125" i="14" s="1"/>
  <c r="U125" i="14"/>
  <c r="V165" i="14"/>
  <c r="AM165" i="14"/>
  <c r="AM245" i="14" s="1"/>
  <c r="AM325" i="14" s="1"/>
  <c r="AM405" i="14" s="1"/>
  <c r="AM485" i="14" s="1"/>
  <c r="AM565" i="14" s="1"/>
  <c r="V88" i="14"/>
  <c r="AM88" i="14"/>
  <c r="S413" i="14"/>
  <c r="S415" i="14"/>
  <c r="V404" i="14"/>
  <c r="D328" i="14"/>
  <c r="AD321" i="14"/>
  <c r="D15" i="14"/>
  <c r="D175" i="14"/>
  <c r="D170" i="14" s="1"/>
  <c r="V167" i="14"/>
  <c r="AM167" i="14"/>
  <c r="AM247" i="14" s="1"/>
  <c r="AM327" i="14" s="1"/>
  <c r="AM407" i="14" s="1"/>
  <c r="AM487" i="14" s="1"/>
  <c r="AM567" i="14" s="1"/>
  <c r="S14" i="14"/>
  <c r="V15" i="14"/>
  <c r="X15" i="14"/>
  <c r="AP222" i="14"/>
  <c r="AU222" i="14" s="1"/>
  <c r="Y222" i="14"/>
  <c r="AP231" i="14"/>
  <c r="AU231" i="14" s="1"/>
  <c r="Y231" i="14"/>
  <c r="S408" i="14"/>
  <c r="V408" i="14" s="1"/>
  <c r="AD401" i="14"/>
  <c r="V324" i="14"/>
  <c r="D333" i="14"/>
  <c r="D335" i="14"/>
  <c r="AM324" i="14"/>
  <c r="AM404" i="14" s="1"/>
  <c r="AM484" i="14" s="1"/>
  <c r="AM564" i="14" s="1"/>
  <c r="Y210" i="14"/>
  <c r="AP210" i="14"/>
  <c r="AU210" i="14" s="1"/>
  <c r="AP216" i="14"/>
  <c r="AU216" i="14" s="1"/>
  <c r="Y216" i="14"/>
  <c r="AL188" i="14"/>
  <c r="AU188" i="14" s="1"/>
  <c r="U188" i="14"/>
  <c r="D14" i="14"/>
  <c r="S488" i="14"/>
  <c r="V488" i="14" s="1"/>
  <c r="AD481" i="14"/>
  <c r="Y241" i="14"/>
  <c r="AP241" i="14"/>
  <c r="AU241" i="14" s="1"/>
  <c r="Y217" i="14"/>
  <c r="AP217" i="14"/>
  <c r="AU217" i="14" s="1"/>
  <c r="AL194" i="14"/>
  <c r="AU194" i="14" s="1"/>
  <c r="U194" i="14"/>
  <c r="AP225" i="14"/>
  <c r="AU225" i="14" s="1"/>
  <c r="Y225" i="14"/>
  <c r="S493" i="14"/>
  <c r="S495" i="14"/>
  <c r="V484" i="14"/>
  <c r="S170" i="14"/>
  <c r="AL203" i="14"/>
  <c r="AU203" i="14" s="1"/>
  <c r="U203" i="14"/>
  <c r="U187" i="14"/>
  <c r="AL187" i="14"/>
  <c r="AU187" i="14" s="1"/>
  <c r="AD241" i="13"/>
  <c r="D248" i="13"/>
  <c r="V248" i="13" s="1"/>
  <c r="D253" i="13"/>
  <c r="V244" i="13"/>
  <c r="D255" i="13"/>
  <c r="S253" i="13"/>
  <c r="S250" i="13" s="1"/>
  <c r="S255" i="13"/>
  <c r="D90" i="13"/>
  <c r="V164" i="13"/>
  <c r="D173" i="13"/>
  <c r="D175" i="13"/>
  <c r="S488" i="13"/>
  <c r="V488" i="13" s="1"/>
  <c r="AD481" i="13"/>
  <c r="AD161" i="13"/>
  <c r="D168" i="13"/>
  <c r="V168" i="13" s="1"/>
  <c r="S493" i="13"/>
  <c r="S495" i="13"/>
  <c r="V484" i="13"/>
  <c r="V15" i="13"/>
  <c r="S14" i="13"/>
  <c r="X15" i="13"/>
  <c r="V88" i="13"/>
  <c r="G15" i="13"/>
  <c r="D15" i="13" s="1"/>
  <c r="D14" i="13"/>
  <c r="I15" i="13"/>
  <c r="S570" i="13"/>
  <c r="AM85" i="13"/>
  <c r="AM165" i="13" s="1"/>
  <c r="AM245" i="13" s="1"/>
  <c r="AM325" i="13" s="1"/>
  <c r="AM405" i="13" s="1"/>
  <c r="AM485" i="13" s="1"/>
  <c r="AM565" i="13" s="1"/>
  <c r="AU79" i="13"/>
  <c r="AU65" i="13"/>
  <c r="AU40" i="13"/>
  <c r="S93" i="13"/>
  <c r="AM88" i="13"/>
  <c r="AU76" i="13"/>
  <c r="AU68" i="13"/>
  <c r="AU55" i="13"/>
  <c r="AU50" i="13"/>
  <c r="AM168" i="13"/>
  <c r="AM248" i="13" s="1"/>
  <c r="AM328" i="13" s="1"/>
  <c r="AM408" i="13" s="1"/>
  <c r="AM488" i="13" s="1"/>
  <c r="AM568" i="13" s="1"/>
  <c r="AM166" i="13"/>
  <c r="AM246" i="13" s="1"/>
  <c r="AM326" i="13" s="1"/>
  <c r="AM406" i="13" s="1"/>
  <c r="AM486" i="13" s="1"/>
  <c r="AM566" i="13" s="1"/>
  <c r="AM86" i="13"/>
  <c r="AM84" i="13"/>
  <c r="AM164" i="13" s="1"/>
  <c r="AM244" i="13" s="1"/>
  <c r="AM324" i="13" s="1"/>
  <c r="AM404" i="13" s="1"/>
  <c r="AM484" i="13" s="1"/>
  <c r="AM564" i="13" s="1"/>
  <c r="AU64" i="13"/>
  <c r="AU57" i="13"/>
  <c r="AU41" i="13"/>
  <c r="AU30" i="13"/>
  <c r="AU71" i="13"/>
  <c r="AU27" i="13"/>
  <c r="AU75" i="13"/>
  <c r="AU69" i="13"/>
  <c r="AU62" i="13"/>
  <c r="AU51" i="13"/>
  <c r="AU34" i="13"/>
  <c r="AU32" i="13"/>
  <c r="AU81" i="13"/>
  <c r="AU67" i="13"/>
  <c r="AU49" i="13"/>
  <c r="AU43" i="13"/>
  <c r="AU39" i="13"/>
  <c r="AU29" i="13"/>
  <c r="AU70" i="13"/>
  <c r="AU61" i="13"/>
  <c r="AU38" i="13"/>
  <c r="AU28" i="13"/>
  <c r="AU66" i="13"/>
  <c r="AU33" i="13"/>
  <c r="AU56" i="13"/>
  <c r="AM87" i="13"/>
  <c r="AM167" i="13" s="1"/>
  <c r="AM247" i="13" s="1"/>
  <c r="AM327" i="13" s="1"/>
  <c r="AM407" i="13" s="1"/>
  <c r="AM487" i="13" s="1"/>
  <c r="AM567" i="13" s="1"/>
  <c r="AU42" i="13"/>
  <c r="AU63" i="13"/>
  <c r="AU31" i="13"/>
  <c r="S95" i="13"/>
  <c r="AD81" i="13"/>
  <c r="Y138" i="12"/>
  <c r="AP138" i="12"/>
  <c r="AU138" i="12" s="1"/>
  <c r="Y152" i="12"/>
  <c r="AP152" i="12"/>
  <c r="D328" i="12"/>
  <c r="AD321" i="12"/>
  <c r="AD481" i="12"/>
  <c r="D488" i="12"/>
  <c r="V488" i="12" s="1"/>
  <c r="AL125" i="12"/>
  <c r="U125" i="12"/>
  <c r="V165" i="12"/>
  <c r="AM165" i="12"/>
  <c r="AM245" i="12" s="1"/>
  <c r="AM325" i="12" s="1"/>
  <c r="AM405" i="12" s="1"/>
  <c r="AM485" i="12" s="1"/>
  <c r="AM565" i="12" s="1"/>
  <c r="V484" i="12"/>
  <c r="D493" i="12"/>
  <c r="D495" i="12"/>
  <c r="AP132" i="12"/>
  <c r="AU132" i="12" s="1"/>
  <c r="Y132" i="12"/>
  <c r="D175" i="12"/>
  <c r="D170" i="12" s="1"/>
  <c r="V167" i="12"/>
  <c r="AM167" i="12"/>
  <c r="AM247" i="12" s="1"/>
  <c r="AM327" i="12" s="1"/>
  <c r="AM407" i="12" s="1"/>
  <c r="AM487" i="12" s="1"/>
  <c r="AM567" i="12" s="1"/>
  <c r="S255" i="12"/>
  <c r="V247" i="12"/>
  <c r="V15" i="12"/>
  <c r="S15" i="12" s="1"/>
  <c r="S14" i="12"/>
  <c r="X15" i="12"/>
  <c r="D14" i="12"/>
  <c r="G15" i="12"/>
  <c r="D253" i="12"/>
  <c r="V244" i="12"/>
  <c r="D255" i="12"/>
  <c r="AU150" i="12"/>
  <c r="AU142" i="12"/>
  <c r="AU125" i="12"/>
  <c r="AU121" i="12"/>
  <c r="AU112" i="12"/>
  <c r="AU147" i="12"/>
  <c r="AU136" i="12"/>
  <c r="AU120" i="12"/>
  <c r="AU111" i="12"/>
  <c r="AU156" i="12"/>
  <c r="AU144" i="12"/>
  <c r="AU137" i="12"/>
  <c r="S173" i="12"/>
  <c r="AU148" i="12"/>
  <c r="AU131" i="12"/>
  <c r="AU161" i="12"/>
  <c r="AU149" i="12"/>
  <c r="AU141" i="12"/>
  <c r="AU145" i="12"/>
  <c r="AU135" i="12"/>
  <c r="AU155" i="12"/>
  <c r="AU146" i="12"/>
  <c r="AU129" i="12"/>
  <c r="AU119" i="12"/>
  <c r="AU113" i="12"/>
  <c r="AU108" i="12"/>
  <c r="AU143" i="12"/>
  <c r="AU151" i="12"/>
  <c r="AM164" i="12"/>
  <c r="AM244" i="12" s="1"/>
  <c r="AM324" i="12" s="1"/>
  <c r="AM404" i="12" s="1"/>
  <c r="AM484" i="12" s="1"/>
  <c r="AM564" i="12" s="1"/>
  <c r="AU159" i="12"/>
  <c r="AU118" i="12"/>
  <c r="AU123" i="12"/>
  <c r="AU110" i="12"/>
  <c r="AU130" i="12"/>
  <c r="AU107" i="12"/>
  <c r="AU122" i="12"/>
  <c r="AU109" i="12"/>
  <c r="AU114" i="12"/>
  <c r="S175" i="12"/>
  <c r="V164" i="12"/>
  <c r="D248" i="12"/>
  <c r="V248" i="12" s="1"/>
  <c r="AD241" i="12"/>
  <c r="AD161" i="12"/>
  <c r="D168" i="12"/>
  <c r="D333" i="12"/>
  <c r="V324" i="12"/>
  <c r="D335" i="12"/>
  <c r="AM246" i="12"/>
  <c r="AM326" i="12" s="1"/>
  <c r="AM406" i="12" s="1"/>
  <c r="AM486" i="12" s="1"/>
  <c r="AM566" i="12" s="1"/>
  <c r="S253" i="12"/>
  <c r="S250" i="12" s="1"/>
  <c r="I15" i="12"/>
  <c r="V85" i="8" l="1"/>
  <c r="D87" i="8"/>
  <c r="Y236" i="20"/>
  <c r="AP236" i="20"/>
  <c r="AU236" i="20" s="1"/>
  <c r="AP216" i="20"/>
  <c r="AU216" i="20" s="1"/>
  <c r="Y216" i="20"/>
  <c r="AP228" i="20"/>
  <c r="AU228" i="20" s="1"/>
  <c r="Y228" i="20"/>
  <c r="D15" i="20"/>
  <c r="Y225" i="20"/>
  <c r="AP225" i="20"/>
  <c r="AU225" i="20" s="1"/>
  <c r="U193" i="20"/>
  <c r="AL193" i="20"/>
  <c r="AU193" i="20" s="1"/>
  <c r="Y224" i="20"/>
  <c r="AP224" i="20"/>
  <c r="AU224" i="20" s="1"/>
  <c r="AL198" i="20"/>
  <c r="AU198" i="20" s="1"/>
  <c r="U198" i="20"/>
  <c r="U200" i="20"/>
  <c r="AL200" i="20"/>
  <c r="AU200" i="20" s="1"/>
  <c r="AP217" i="20"/>
  <c r="AU217" i="20" s="1"/>
  <c r="Y217" i="20"/>
  <c r="Y210" i="20"/>
  <c r="AP210" i="20"/>
  <c r="AU210" i="20" s="1"/>
  <c r="S490" i="20"/>
  <c r="Y239" i="20"/>
  <c r="AP239" i="20"/>
  <c r="AU239" i="20" s="1"/>
  <c r="AL192" i="20"/>
  <c r="AU192" i="20" s="1"/>
  <c r="U192" i="20"/>
  <c r="Y231" i="20"/>
  <c r="AP231" i="20"/>
  <c r="AU231" i="20" s="1"/>
  <c r="AP132" i="20"/>
  <c r="AU132" i="20" s="1"/>
  <c r="Y132" i="20"/>
  <c r="Y223" i="20"/>
  <c r="AP223" i="20"/>
  <c r="AU223" i="20" s="1"/>
  <c r="AL190" i="20"/>
  <c r="AU190" i="20" s="1"/>
  <c r="U190" i="20"/>
  <c r="AL187" i="20"/>
  <c r="AU187" i="20" s="1"/>
  <c r="U187" i="20"/>
  <c r="AP221" i="20"/>
  <c r="AU221" i="20" s="1"/>
  <c r="AU152" i="20"/>
  <c r="Y221" i="20"/>
  <c r="U202" i="20"/>
  <c r="AL202" i="20"/>
  <c r="AU202" i="20" s="1"/>
  <c r="Y230" i="20"/>
  <c r="AP230" i="20"/>
  <c r="AU230" i="20" s="1"/>
  <c r="AP226" i="20"/>
  <c r="AU226" i="20" s="1"/>
  <c r="Y226" i="20"/>
  <c r="S250" i="20"/>
  <c r="AP152" i="20"/>
  <c r="Y152" i="20"/>
  <c r="S15" i="20"/>
  <c r="Y211" i="20"/>
  <c r="AP211" i="20"/>
  <c r="AU211" i="20" s="1"/>
  <c r="Y209" i="20"/>
  <c r="AP209" i="20"/>
  <c r="AU209" i="20" s="1"/>
  <c r="AM568" i="20"/>
  <c r="U189" i="20"/>
  <c r="AL189" i="20"/>
  <c r="AU189" i="20" s="1"/>
  <c r="AL201" i="20"/>
  <c r="AU201" i="20" s="1"/>
  <c r="U201" i="20"/>
  <c r="AP229" i="20"/>
  <c r="AU229" i="20" s="1"/>
  <c r="Y229" i="20"/>
  <c r="U125" i="20"/>
  <c r="AL125" i="20"/>
  <c r="AU125" i="20" s="1"/>
  <c r="Y222" i="20"/>
  <c r="AP222" i="20"/>
  <c r="AU222" i="20" s="1"/>
  <c r="AP138" i="20"/>
  <c r="AU138" i="20" s="1"/>
  <c r="Y138" i="20"/>
  <c r="AL199" i="20"/>
  <c r="AU199" i="20" s="1"/>
  <c r="U199" i="20"/>
  <c r="AL203" i="20"/>
  <c r="AU203" i="20" s="1"/>
  <c r="U203" i="20"/>
  <c r="U191" i="20"/>
  <c r="AL191" i="20"/>
  <c r="AU191" i="20" s="1"/>
  <c r="AP235" i="20"/>
  <c r="AU235" i="20" s="1"/>
  <c r="Y235" i="20"/>
  <c r="AP241" i="20"/>
  <c r="AU241" i="20" s="1"/>
  <c r="Y241" i="20"/>
  <c r="AP227" i="20"/>
  <c r="AU227" i="20" s="1"/>
  <c r="Y227" i="20"/>
  <c r="AP215" i="20"/>
  <c r="AU215" i="20" s="1"/>
  <c r="Y215" i="20"/>
  <c r="U188" i="20"/>
  <c r="AL188" i="20"/>
  <c r="AU188" i="20" s="1"/>
  <c r="AL194" i="20"/>
  <c r="AU194" i="20" s="1"/>
  <c r="U194" i="20"/>
  <c r="AU58" i="19"/>
  <c r="Y135" i="19"/>
  <c r="AP135" i="19"/>
  <c r="AU135" i="19" s="1"/>
  <c r="AP137" i="19"/>
  <c r="AU137" i="19" s="1"/>
  <c r="Y137" i="19"/>
  <c r="AP159" i="19"/>
  <c r="AU159" i="19" s="1"/>
  <c r="Y159" i="19"/>
  <c r="Y155" i="19"/>
  <c r="AP155" i="19"/>
  <c r="AU155" i="19" s="1"/>
  <c r="AL111" i="19"/>
  <c r="AU111" i="19" s="1"/>
  <c r="U111" i="19"/>
  <c r="AP149" i="19"/>
  <c r="AU149" i="19" s="1"/>
  <c r="Y149" i="19"/>
  <c r="AL122" i="19"/>
  <c r="AU122" i="19" s="1"/>
  <c r="U122" i="19"/>
  <c r="Y156" i="19"/>
  <c r="AP156" i="19"/>
  <c r="AU156" i="19" s="1"/>
  <c r="U112" i="19"/>
  <c r="AL112" i="19"/>
  <c r="AU112" i="19" s="1"/>
  <c r="D410" i="19"/>
  <c r="AP148" i="19"/>
  <c r="AU148" i="19" s="1"/>
  <c r="Y148" i="19"/>
  <c r="AL113" i="19"/>
  <c r="AU113" i="19" s="1"/>
  <c r="U113" i="19"/>
  <c r="U121" i="19"/>
  <c r="AL121" i="19"/>
  <c r="AU121" i="19" s="1"/>
  <c r="AP143" i="19"/>
  <c r="AU143" i="19" s="1"/>
  <c r="Y143" i="19"/>
  <c r="AL108" i="19"/>
  <c r="AU108" i="19" s="1"/>
  <c r="U108" i="19"/>
  <c r="U123" i="19"/>
  <c r="AU45" i="19"/>
  <c r="AL123" i="19"/>
  <c r="AU123" i="19" s="1"/>
  <c r="U109" i="19"/>
  <c r="AL109" i="19"/>
  <c r="AU109" i="19" s="1"/>
  <c r="AP151" i="19"/>
  <c r="AU151" i="19" s="1"/>
  <c r="Y151" i="19"/>
  <c r="S90" i="19"/>
  <c r="AP141" i="19"/>
  <c r="AU141" i="19" s="1"/>
  <c r="AU72" i="19"/>
  <c r="Y141" i="19"/>
  <c r="AP129" i="19"/>
  <c r="AU129" i="19" s="1"/>
  <c r="AU52" i="19"/>
  <c r="Y129" i="19"/>
  <c r="Y144" i="19"/>
  <c r="AP144" i="19"/>
  <c r="AU144" i="19" s="1"/>
  <c r="U119" i="19"/>
  <c r="AL119" i="19"/>
  <c r="AU119" i="19" s="1"/>
  <c r="Y161" i="19"/>
  <c r="AP161" i="19"/>
  <c r="AU161" i="19" s="1"/>
  <c r="Y145" i="19"/>
  <c r="AP145" i="19"/>
  <c r="AU145" i="19" s="1"/>
  <c r="V408" i="19"/>
  <c r="AM408" i="19"/>
  <c r="AM488" i="19" s="1"/>
  <c r="AM568" i="19" s="1"/>
  <c r="U118" i="19"/>
  <c r="AL118" i="19"/>
  <c r="AU118" i="19" s="1"/>
  <c r="AP142" i="19"/>
  <c r="AU142" i="19" s="1"/>
  <c r="Y142" i="19"/>
  <c r="Y146" i="19"/>
  <c r="AP146" i="19"/>
  <c r="AU146" i="19" s="1"/>
  <c r="U107" i="19"/>
  <c r="AL107" i="19"/>
  <c r="AU107" i="19" s="1"/>
  <c r="U110" i="19"/>
  <c r="AL110" i="19"/>
  <c r="AU110" i="19" s="1"/>
  <c r="S15" i="19"/>
  <c r="AP136" i="19"/>
  <c r="AU136" i="19" s="1"/>
  <c r="Y136" i="19"/>
  <c r="U114" i="19"/>
  <c r="AL114" i="19"/>
  <c r="AU114" i="19" s="1"/>
  <c r="AP150" i="19"/>
  <c r="AU150" i="19" s="1"/>
  <c r="Y150" i="19"/>
  <c r="AP147" i="19"/>
  <c r="AU147" i="19" s="1"/>
  <c r="Y147" i="19"/>
  <c r="Y131" i="19"/>
  <c r="AP131" i="19"/>
  <c r="AU131" i="19" s="1"/>
  <c r="Y130" i="19"/>
  <c r="AP130" i="19"/>
  <c r="AU130" i="19" s="1"/>
  <c r="AL120" i="19"/>
  <c r="AU120" i="19" s="1"/>
  <c r="U120" i="19"/>
  <c r="Y305" i="18"/>
  <c r="AP305" i="18"/>
  <c r="AU305" i="18" s="1"/>
  <c r="U274" i="18"/>
  <c r="AL274" i="18"/>
  <c r="AU274" i="18" s="1"/>
  <c r="AP304" i="18"/>
  <c r="AU304" i="18" s="1"/>
  <c r="Y304" i="18"/>
  <c r="U273" i="18"/>
  <c r="AL273" i="18"/>
  <c r="AU273" i="18" s="1"/>
  <c r="Y296" i="18"/>
  <c r="AP296" i="18"/>
  <c r="AU296" i="18" s="1"/>
  <c r="D170" i="18"/>
  <c r="AP297" i="18"/>
  <c r="AU297" i="18" s="1"/>
  <c r="Y297" i="18"/>
  <c r="U279" i="18"/>
  <c r="AL279" i="18"/>
  <c r="AU279" i="18" s="1"/>
  <c r="AP290" i="18"/>
  <c r="AU290" i="18" s="1"/>
  <c r="Y290" i="18"/>
  <c r="U281" i="18"/>
  <c r="AL281" i="18"/>
  <c r="AU281" i="18" s="1"/>
  <c r="AP212" i="18"/>
  <c r="AU212" i="18" s="1"/>
  <c r="Y212" i="18"/>
  <c r="AP232" i="18"/>
  <c r="AU232" i="18" s="1"/>
  <c r="Y232" i="18"/>
  <c r="AP308" i="18"/>
  <c r="AU308" i="18" s="1"/>
  <c r="Y308" i="18"/>
  <c r="U282" i="18"/>
  <c r="AL282" i="18"/>
  <c r="AU282" i="18" s="1"/>
  <c r="AL268" i="18"/>
  <c r="AU268" i="18" s="1"/>
  <c r="U268" i="18"/>
  <c r="U283" i="18"/>
  <c r="AL283" i="18"/>
  <c r="AU283" i="18" s="1"/>
  <c r="AP301" i="18"/>
  <c r="AU301" i="18" s="1"/>
  <c r="Y301" i="18"/>
  <c r="S15" i="18"/>
  <c r="D410" i="18"/>
  <c r="AP316" i="18"/>
  <c r="AU316" i="18" s="1"/>
  <c r="Y316" i="18"/>
  <c r="Y291" i="18"/>
  <c r="AP291" i="18"/>
  <c r="AU291" i="18" s="1"/>
  <c r="S410" i="18"/>
  <c r="AP302" i="18"/>
  <c r="AU302" i="18" s="1"/>
  <c r="Y302" i="18"/>
  <c r="Y306" i="18"/>
  <c r="AP306" i="18"/>
  <c r="AU306" i="18" s="1"/>
  <c r="U267" i="18"/>
  <c r="AL267" i="18"/>
  <c r="AU267" i="18" s="1"/>
  <c r="V408" i="18"/>
  <c r="Y241" i="18"/>
  <c r="AP241" i="18"/>
  <c r="AU241" i="18" s="1"/>
  <c r="S570" i="18"/>
  <c r="AP310" i="18"/>
  <c r="AU310" i="18" s="1"/>
  <c r="Y310" i="18"/>
  <c r="U278" i="18"/>
  <c r="AL278" i="18"/>
  <c r="AU278" i="18" s="1"/>
  <c r="AP311" i="18"/>
  <c r="AU311" i="18" s="1"/>
  <c r="Y311" i="18"/>
  <c r="AP319" i="18"/>
  <c r="AU319" i="18" s="1"/>
  <c r="Y319" i="18"/>
  <c r="AP303" i="18"/>
  <c r="AU303" i="18" s="1"/>
  <c r="Y303" i="18"/>
  <c r="Y218" i="18"/>
  <c r="AP218" i="18"/>
  <c r="AU218" i="18" s="1"/>
  <c r="U272" i="18"/>
  <c r="AL272" i="18"/>
  <c r="AU272" i="18" s="1"/>
  <c r="V168" i="18"/>
  <c r="AM168" i="18"/>
  <c r="AM248" i="18" s="1"/>
  <c r="AM328" i="18" s="1"/>
  <c r="AM408" i="18" s="1"/>
  <c r="AM488" i="18" s="1"/>
  <c r="AM568" i="18" s="1"/>
  <c r="AL271" i="18"/>
  <c r="AU271" i="18" s="1"/>
  <c r="U271" i="18"/>
  <c r="Y315" i="18"/>
  <c r="AP315" i="18"/>
  <c r="AU315" i="18" s="1"/>
  <c r="S330" i="18"/>
  <c r="AP309" i="18"/>
  <c r="AU309" i="18" s="1"/>
  <c r="Y309" i="18"/>
  <c r="AP289" i="18"/>
  <c r="AU289" i="18" s="1"/>
  <c r="Y289" i="18"/>
  <c r="AL280" i="18"/>
  <c r="AU280" i="18" s="1"/>
  <c r="U280" i="18"/>
  <c r="Y307" i="18"/>
  <c r="AP307" i="18"/>
  <c r="AU307" i="18" s="1"/>
  <c r="AL205" i="18"/>
  <c r="AU205" i="18" s="1"/>
  <c r="U205" i="18"/>
  <c r="U270" i="18"/>
  <c r="AL270" i="18"/>
  <c r="AU270" i="18" s="1"/>
  <c r="U269" i="18"/>
  <c r="AL269" i="18"/>
  <c r="AU269" i="18" s="1"/>
  <c r="Y295" i="18"/>
  <c r="AP295" i="18"/>
  <c r="AU295" i="18" s="1"/>
  <c r="Y148" i="17"/>
  <c r="AP148" i="17"/>
  <c r="AU148" i="17" s="1"/>
  <c r="AP146" i="17"/>
  <c r="AU146" i="17" s="1"/>
  <c r="Y146" i="17"/>
  <c r="AP156" i="17"/>
  <c r="AU156" i="17" s="1"/>
  <c r="Y156" i="17"/>
  <c r="Y137" i="17"/>
  <c r="AP137" i="17"/>
  <c r="AU137" i="17" s="1"/>
  <c r="AP147" i="17"/>
  <c r="AU147" i="17" s="1"/>
  <c r="Y147" i="17"/>
  <c r="U113" i="17"/>
  <c r="AL113" i="17"/>
  <c r="AU113" i="17" s="1"/>
  <c r="AP161" i="17"/>
  <c r="AU161" i="17" s="1"/>
  <c r="Y161" i="17"/>
  <c r="AP151" i="17"/>
  <c r="AU151" i="17" s="1"/>
  <c r="Y151" i="17"/>
  <c r="Y142" i="17"/>
  <c r="AP142" i="17"/>
  <c r="AU142" i="17" s="1"/>
  <c r="Y155" i="17"/>
  <c r="AP155" i="17"/>
  <c r="AU155" i="17" s="1"/>
  <c r="S90" i="17"/>
  <c r="Y149" i="17"/>
  <c r="AP149" i="17"/>
  <c r="AU149" i="17" s="1"/>
  <c r="AL112" i="17"/>
  <c r="AU112" i="17" s="1"/>
  <c r="U112" i="17"/>
  <c r="Y150" i="17"/>
  <c r="AP150" i="17"/>
  <c r="AU150" i="17" s="1"/>
  <c r="AP143" i="17"/>
  <c r="AU143" i="17" s="1"/>
  <c r="Y143" i="17"/>
  <c r="D170" i="17"/>
  <c r="S15" i="17"/>
  <c r="AP129" i="17"/>
  <c r="AU129" i="17" s="1"/>
  <c r="Y129" i="17"/>
  <c r="AU52" i="17"/>
  <c r="S570" i="17"/>
  <c r="AP131" i="17"/>
  <c r="AU131" i="17" s="1"/>
  <c r="Y131" i="17"/>
  <c r="U122" i="17"/>
  <c r="AL122" i="17"/>
  <c r="AU122" i="17" s="1"/>
  <c r="U110" i="17"/>
  <c r="AL110" i="17"/>
  <c r="AU110" i="17" s="1"/>
  <c r="U111" i="17"/>
  <c r="AL111" i="17"/>
  <c r="AU111" i="17" s="1"/>
  <c r="AP136" i="17"/>
  <c r="AU136" i="17" s="1"/>
  <c r="Y136" i="17"/>
  <c r="AL107" i="17"/>
  <c r="AU107" i="17" s="1"/>
  <c r="U107" i="17"/>
  <c r="U120" i="17"/>
  <c r="AL120" i="17"/>
  <c r="AU120" i="17" s="1"/>
  <c r="AL114" i="17"/>
  <c r="AU114" i="17" s="1"/>
  <c r="U114" i="17"/>
  <c r="AL121" i="17"/>
  <c r="AU121" i="17" s="1"/>
  <c r="U121" i="17"/>
  <c r="S490" i="17"/>
  <c r="Y141" i="17"/>
  <c r="AP141" i="17"/>
  <c r="AU141" i="17" s="1"/>
  <c r="AU72" i="17"/>
  <c r="AP130" i="17"/>
  <c r="AU130" i="17" s="1"/>
  <c r="Y130" i="17"/>
  <c r="AP145" i="17"/>
  <c r="AU145" i="17" s="1"/>
  <c r="Y145" i="17"/>
  <c r="U108" i="17"/>
  <c r="AL108" i="17"/>
  <c r="AU108" i="17" s="1"/>
  <c r="AL123" i="17"/>
  <c r="AU123" i="17" s="1"/>
  <c r="U123" i="17"/>
  <c r="AU45" i="17"/>
  <c r="D490" i="17"/>
  <c r="AM248" i="17"/>
  <c r="AM328" i="17" s="1"/>
  <c r="AM408" i="17" s="1"/>
  <c r="AM488" i="17" s="1"/>
  <c r="AM568" i="17" s="1"/>
  <c r="U119" i="17"/>
  <c r="AL119" i="17"/>
  <c r="AU119" i="17" s="1"/>
  <c r="AL109" i="17"/>
  <c r="AU109" i="17" s="1"/>
  <c r="U109" i="17"/>
  <c r="AP135" i="17"/>
  <c r="AU135" i="17" s="1"/>
  <c r="Y135" i="17"/>
  <c r="AU58" i="17"/>
  <c r="Y159" i="17"/>
  <c r="AP159" i="17"/>
  <c r="AU159" i="17" s="1"/>
  <c r="AL118" i="17"/>
  <c r="AU118" i="17" s="1"/>
  <c r="U118" i="17"/>
  <c r="AP144" i="17"/>
  <c r="AU144" i="17" s="1"/>
  <c r="Y144" i="17"/>
  <c r="S250" i="17"/>
  <c r="U283" i="16"/>
  <c r="AL283" i="16"/>
  <c r="AU283" i="16" s="1"/>
  <c r="Y291" i="16"/>
  <c r="AP291" i="16"/>
  <c r="AU291" i="16" s="1"/>
  <c r="AP290" i="16"/>
  <c r="AU290" i="16" s="1"/>
  <c r="Y290" i="16"/>
  <c r="Y316" i="16"/>
  <c r="AP316" i="16"/>
  <c r="AU316" i="16" s="1"/>
  <c r="AP302" i="16"/>
  <c r="AU302" i="16" s="1"/>
  <c r="Y302" i="16"/>
  <c r="AP308" i="16"/>
  <c r="AU308" i="16" s="1"/>
  <c r="Y308" i="16"/>
  <c r="Y304" i="16"/>
  <c r="AP304" i="16"/>
  <c r="AU304" i="16" s="1"/>
  <c r="AL268" i="16"/>
  <c r="AU268" i="16" s="1"/>
  <c r="U268" i="16"/>
  <c r="AL273" i="16"/>
  <c r="AU273" i="16" s="1"/>
  <c r="U273" i="16"/>
  <c r="Y296" i="16"/>
  <c r="AP296" i="16"/>
  <c r="AU296" i="16" s="1"/>
  <c r="U281" i="16"/>
  <c r="AL281" i="16"/>
  <c r="AU281" i="16" s="1"/>
  <c r="AP303" i="16"/>
  <c r="AU303" i="16" s="1"/>
  <c r="Y303" i="16"/>
  <c r="AP315" i="16"/>
  <c r="AU315" i="16" s="1"/>
  <c r="Y315" i="16"/>
  <c r="U270" i="16"/>
  <c r="AL270" i="16"/>
  <c r="AU270" i="16" s="1"/>
  <c r="AP297" i="16"/>
  <c r="AU297" i="16" s="1"/>
  <c r="Y297" i="16"/>
  <c r="Y295" i="16"/>
  <c r="AP295" i="16"/>
  <c r="AU295" i="16" s="1"/>
  <c r="U278" i="16"/>
  <c r="AL278" i="16"/>
  <c r="AU278" i="16" s="1"/>
  <c r="Y305" i="16"/>
  <c r="AP305" i="16"/>
  <c r="AU305" i="16" s="1"/>
  <c r="U279" i="16"/>
  <c r="AL279" i="16"/>
  <c r="AU279" i="16" s="1"/>
  <c r="AP319" i="16"/>
  <c r="AU319" i="16" s="1"/>
  <c r="Y319" i="16"/>
  <c r="AP311" i="16"/>
  <c r="AU311" i="16" s="1"/>
  <c r="Y311" i="16"/>
  <c r="Y218" i="16"/>
  <c r="AP218" i="16"/>
  <c r="AU218" i="16" s="1"/>
  <c r="AL282" i="16"/>
  <c r="AU282" i="16" s="1"/>
  <c r="U282" i="16"/>
  <c r="Y289" i="16"/>
  <c r="AP289" i="16"/>
  <c r="AU289" i="16" s="1"/>
  <c r="AP241" i="16"/>
  <c r="AU241" i="16" s="1"/>
  <c r="Y241" i="16"/>
  <c r="U269" i="16"/>
  <c r="AL269" i="16"/>
  <c r="AU269" i="16" s="1"/>
  <c r="Y212" i="16"/>
  <c r="AP212" i="16"/>
  <c r="AU212" i="16" s="1"/>
  <c r="AL271" i="16"/>
  <c r="AU271" i="16" s="1"/>
  <c r="U271" i="16"/>
  <c r="U272" i="16"/>
  <c r="AL272" i="16"/>
  <c r="AU272" i="16" s="1"/>
  <c r="AL280" i="16"/>
  <c r="AU280" i="16" s="1"/>
  <c r="U280" i="16"/>
  <c r="AP232" i="16"/>
  <c r="AU232" i="16" s="1"/>
  <c r="Y232" i="16"/>
  <c r="V168" i="16"/>
  <c r="AM168" i="16"/>
  <c r="AM248" i="16" s="1"/>
  <c r="AM328" i="16" s="1"/>
  <c r="AM408" i="16" s="1"/>
  <c r="AM488" i="16" s="1"/>
  <c r="AM568" i="16" s="1"/>
  <c r="AL205" i="16"/>
  <c r="AU205" i="16" s="1"/>
  <c r="U205" i="16"/>
  <c r="U274" i="16"/>
  <c r="AL274" i="16"/>
  <c r="AU274" i="16" s="1"/>
  <c r="Y306" i="16"/>
  <c r="AP306" i="16"/>
  <c r="AU306" i="16" s="1"/>
  <c r="Y307" i="16"/>
  <c r="AP307" i="16"/>
  <c r="AU307" i="16" s="1"/>
  <c r="U267" i="16"/>
  <c r="AL267" i="16"/>
  <c r="AU267" i="16" s="1"/>
  <c r="AP301" i="16"/>
  <c r="AU301" i="16" s="1"/>
  <c r="Y301" i="16"/>
  <c r="AP310" i="16"/>
  <c r="AU310" i="16" s="1"/>
  <c r="Y310" i="16"/>
  <c r="AP309" i="16"/>
  <c r="AU309" i="16" s="1"/>
  <c r="Y309" i="16"/>
  <c r="V328" i="16"/>
  <c r="Y230" i="15"/>
  <c r="AP230" i="15"/>
  <c r="AU230" i="15" s="1"/>
  <c r="Y222" i="15"/>
  <c r="AP222" i="15"/>
  <c r="AU222" i="15" s="1"/>
  <c r="Y239" i="15"/>
  <c r="AP239" i="15"/>
  <c r="AU239" i="15" s="1"/>
  <c r="AP216" i="15"/>
  <c r="AU216" i="15" s="1"/>
  <c r="Y216" i="15"/>
  <c r="Y223" i="15"/>
  <c r="AP223" i="15"/>
  <c r="AU223" i="15" s="1"/>
  <c r="AL194" i="15"/>
  <c r="AU194" i="15" s="1"/>
  <c r="U194" i="15"/>
  <c r="AP138" i="15"/>
  <c r="AU138" i="15" s="1"/>
  <c r="Y138" i="15"/>
  <c r="Y236" i="15"/>
  <c r="AP236" i="15"/>
  <c r="AU236" i="15" s="1"/>
  <c r="AL189" i="15"/>
  <c r="AU189" i="15" s="1"/>
  <c r="U189" i="15"/>
  <c r="S570" i="15"/>
  <c r="S15" i="15"/>
  <c r="AP241" i="15"/>
  <c r="AU241" i="15" s="1"/>
  <c r="Y241" i="15"/>
  <c r="U202" i="15"/>
  <c r="AL202" i="15"/>
  <c r="AU202" i="15" s="1"/>
  <c r="S490" i="15"/>
  <c r="U125" i="15"/>
  <c r="AL125" i="15"/>
  <c r="AU125" i="15" s="1"/>
  <c r="S410" i="15"/>
  <c r="AP227" i="15"/>
  <c r="AU227" i="15" s="1"/>
  <c r="Y227" i="15"/>
  <c r="AP210" i="15"/>
  <c r="AU210" i="15" s="1"/>
  <c r="Y210" i="15"/>
  <c r="Y231" i="15"/>
  <c r="AP231" i="15"/>
  <c r="AU231" i="15" s="1"/>
  <c r="Y224" i="15"/>
  <c r="AP224" i="15"/>
  <c r="AU224" i="15" s="1"/>
  <c r="AL199" i="15"/>
  <c r="AU199" i="15" s="1"/>
  <c r="U199" i="15"/>
  <c r="AP221" i="15"/>
  <c r="AU221" i="15" s="1"/>
  <c r="Y221" i="15"/>
  <c r="AU152" i="15"/>
  <c r="AL201" i="15"/>
  <c r="AU201" i="15" s="1"/>
  <c r="U201" i="15"/>
  <c r="AL190" i="15"/>
  <c r="AU190" i="15" s="1"/>
  <c r="U190" i="15"/>
  <c r="AP217" i="15"/>
  <c r="AU217" i="15" s="1"/>
  <c r="Y217" i="15"/>
  <c r="AP211" i="15"/>
  <c r="AU211" i="15" s="1"/>
  <c r="Y211" i="15"/>
  <c r="AL192" i="15"/>
  <c r="AU192" i="15" s="1"/>
  <c r="U192" i="15"/>
  <c r="AP235" i="15"/>
  <c r="AU235" i="15" s="1"/>
  <c r="Y235" i="15"/>
  <c r="AL198" i="15"/>
  <c r="AU198" i="15" s="1"/>
  <c r="U198" i="15"/>
  <c r="AP229" i="15"/>
  <c r="AU229" i="15" s="1"/>
  <c r="Y229" i="15"/>
  <c r="AL203" i="15"/>
  <c r="AU203" i="15" s="1"/>
  <c r="U203" i="15"/>
  <c r="Y152" i="15"/>
  <c r="AP152" i="15"/>
  <c r="AP228" i="15"/>
  <c r="AU228" i="15" s="1"/>
  <c r="Y228" i="15"/>
  <c r="AP226" i="15"/>
  <c r="AU226" i="15" s="1"/>
  <c r="Y226" i="15"/>
  <c r="AP132" i="15"/>
  <c r="AU132" i="15" s="1"/>
  <c r="Y132" i="15"/>
  <c r="AP225" i="15"/>
  <c r="AU225" i="15" s="1"/>
  <c r="Y225" i="15"/>
  <c r="U193" i="15"/>
  <c r="AL193" i="15"/>
  <c r="AU193" i="15" s="1"/>
  <c r="U188" i="15"/>
  <c r="AL188" i="15"/>
  <c r="AU188" i="15" s="1"/>
  <c r="D250" i="15"/>
  <c r="Y209" i="15"/>
  <c r="AP209" i="15"/>
  <c r="AU209" i="15" s="1"/>
  <c r="U200" i="15"/>
  <c r="AL200" i="15"/>
  <c r="AU200" i="15" s="1"/>
  <c r="U191" i="15"/>
  <c r="AL191" i="15"/>
  <c r="AU191" i="15" s="1"/>
  <c r="AP215" i="15"/>
  <c r="AU215" i="15" s="1"/>
  <c r="Y215" i="15"/>
  <c r="V248" i="15"/>
  <c r="AM248" i="15"/>
  <c r="AM328" i="15" s="1"/>
  <c r="AM408" i="15" s="1"/>
  <c r="AM488" i="15" s="1"/>
  <c r="AM568" i="15" s="1"/>
  <c r="AL187" i="15"/>
  <c r="AU187" i="15" s="1"/>
  <c r="U187" i="15"/>
  <c r="AP302" i="14"/>
  <c r="AU302" i="14" s="1"/>
  <c r="Y302" i="14"/>
  <c r="AP316" i="14"/>
  <c r="AU316" i="14" s="1"/>
  <c r="Y316" i="14"/>
  <c r="D330" i="14"/>
  <c r="U281" i="14"/>
  <c r="AL281" i="14"/>
  <c r="AU281" i="14" s="1"/>
  <c r="S490" i="14"/>
  <c r="AP311" i="14"/>
  <c r="AU311" i="14" s="1"/>
  <c r="Y311" i="14"/>
  <c r="AP303" i="14"/>
  <c r="AU303" i="14" s="1"/>
  <c r="Y303" i="14"/>
  <c r="Y309" i="14"/>
  <c r="AP309" i="14"/>
  <c r="AU309" i="14" s="1"/>
  <c r="AP306" i="14"/>
  <c r="AU306" i="14" s="1"/>
  <c r="Y306" i="14"/>
  <c r="Y305" i="14"/>
  <c r="AP305" i="14"/>
  <c r="AU305" i="14" s="1"/>
  <c r="AP308" i="14"/>
  <c r="AU308" i="14" s="1"/>
  <c r="Y308" i="14"/>
  <c r="Y301" i="14"/>
  <c r="AP301" i="14"/>
  <c r="AU301" i="14" s="1"/>
  <c r="AL274" i="14"/>
  <c r="AU274" i="14" s="1"/>
  <c r="U274" i="14"/>
  <c r="AL267" i="14"/>
  <c r="AU267" i="14" s="1"/>
  <c r="U267" i="14"/>
  <c r="AP297" i="14"/>
  <c r="AU297" i="14" s="1"/>
  <c r="Y297" i="14"/>
  <c r="U268" i="14"/>
  <c r="AL268" i="14"/>
  <c r="AU268" i="14" s="1"/>
  <c r="S15" i="14"/>
  <c r="V328" i="14"/>
  <c r="AL205" i="14"/>
  <c r="AU205" i="14" s="1"/>
  <c r="U205" i="14"/>
  <c r="AL280" i="14"/>
  <c r="AU280" i="14" s="1"/>
  <c r="U280" i="14"/>
  <c r="V168" i="14"/>
  <c r="AM168" i="14"/>
  <c r="AM248" i="14" s="1"/>
  <c r="AM328" i="14" s="1"/>
  <c r="AM408" i="14" s="1"/>
  <c r="AM488" i="14" s="1"/>
  <c r="AM568" i="14" s="1"/>
  <c r="U282" i="14"/>
  <c r="AL282" i="14"/>
  <c r="AU282" i="14" s="1"/>
  <c r="U270" i="14"/>
  <c r="AL270" i="14"/>
  <c r="AU270" i="14" s="1"/>
  <c r="U272" i="14"/>
  <c r="AL272" i="14"/>
  <c r="AU272" i="14" s="1"/>
  <c r="U273" i="14"/>
  <c r="AL273" i="14"/>
  <c r="AU273" i="14" s="1"/>
  <c r="AP310" i="14"/>
  <c r="AU310" i="14" s="1"/>
  <c r="Y310" i="14"/>
  <c r="Y315" i="14"/>
  <c r="AP315" i="14"/>
  <c r="AU315" i="14" s="1"/>
  <c r="Y218" i="14"/>
  <c r="AP218" i="14"/>
  <c r="AU218" i="14" s="1"/>
  <c r="AP319" i="14"/>
  <c r="AU319" i="14" s="1"/>
  <c r="Y319" i="14"/>
  <c r="AP321" i="14"/>
  <c r="AU321" i="14" s="1"/>
  <c r="Y321" i="14"/>
  <c r="AP296" i="14"/>
  <c r="AU296" i="14" s="1"/>
  <c r="Y296" i="14"/>
  <c r="S410" i="14"/>
  <c r="AP289" i="14"/>
  <c r="AU289" i="14" s="1"/>
  <c r="Y289" i="14"/>
  <c r="AL269" i="14"/>
  <c r="AU269" i="14" s="1"/>
  <c r="U269" i="14"/>
  <c r="Y291" i="14"/>
  <c r="AP291" i="14"/>
  <c r="AU291" i="14" s="1"/>
  <c r="AL271" i="14"/>
  <c r="AU271" i="14" s="1"/>
  <c r="U271" i="14"/>
  <c r="U279" i="14"/>
  <c r="AL279" i="14"/>
  <c r="AU279" i="14" s="1"/>
  <c r="U283" i="14"/>
  <c r="AL283" i="14"/>
  <c r="AU283" i="14" s="1"/>
  <c r="AP290" i="14"/>
  <c r="AU290" i="14" s="1"/>
  <c r="Y290" i="14"/>
  <c r="AP304" i="14"/>
  <c r="AU304" i="14" s="1"/>
  <c r="Y304" i="14"/>
  <c r="AP295" i="14"/>
  <c r="AU295" i="14" s="1"/>
  <c r="Y295" i="14"/>
  <c r="AP212" i="14"/>
  <c r="AU212" i="14" s="1"/>
  <c r="Y212" i="14"/>
  <c r="Y232" i="14"/>
  <c r="AP232" i="14"/>
  <c r="AU232" i="14" s="1"/>
  <c r="AL278" i="14"/>
  <c r="AU278" i="14" s="1"/>
  <c r="U278" i="14"/>
  <c r="AP307" i="14"/>
  <c r="AU307" i="14" s="1"/>
  <c r="Y307" i="14"/>
  <c r="AL108" i="13"/>
  <c r="AU108" i="13" s="1"/>
  <c r="U108" i="13"/>
  <c r="AL111" i="13"/>
  <c r="AU111" i="13" s="1"/>
  <c r="U111" i="13"/>
  <c r="U118" i="13"/>
  <c r="AL118" i="13"/>
  <c r="AU118" i="13" s="1"/>
  <c r="AP161" i="13"/>
  <c r="AU161" i="13" s="1"/>
  <c r="Y161" i="13"/>
  <c r="AP151" i="13"/>
  <c r="AU151" i="13" s="1"/>
  <c r="Y151" i="13"/>
  <c r="U120" i="13"/>
  <c r="AL120" i="13"/>
  <c r="AU120" i="13" s="1"/>
  <c r="AP141" i="13"/>
  <c r="AU141" i="13" s="1"/>
  <c r="AU72" i="13"/>
  <c r="Y141" i="13"/>
  <c r="Y130" i="13"/>
  <c r="AP130" i="13"/>
  <c r="AU130" i="13" s="1"/>
  <c r="AL122" i="13"/>
  <c r="AU122" i="13" s="1"/>
  <c r="U122" i="13"/>
  <c r="Y150" i="13"/>
  <c r="AP150" i="13"/>
  <c r="AU150" i="13" s="1"/>
  <c r="U114" i="13"/>
  <c r="AL114" i="13"/>
  <c r="AU114" i="13" s="1"/>
  <c r="AL121" i="13"/>
  <c r="AU121" i="13" s="1"/>
  <c r="U121" i="13"/>
  <c r="AU58" i="13"/>
  <c r="Y135" i="13"/>
  <c r="AP135" i="13"/>
  <c r="AU135" i="13" s="1"/>
  <c r="AP159" i="13"/>
  <c r="AU159" i="13" s="1"/>
  <c r="Y159" i="13"/>
  <c r="D170" i="13"/>
  <c r="AP147" i="13"/>
  <c r="AU147" i="13" s="1"/>
  <c r="Y147" i="13"/>
  <c r="U109" i="13"/>
  <c r="AL109" i="13"/>
  <c r="AU109" i="13" s="1"/>
  <c r="Y131" i="13"/>
  <c r="AP131" i="13"/>
  <c r="AU131" i="13" s="1"/>
  <c r="AP137" i="13"/>
  <c r="AU137" i="13" s="1"/>
  <c r="Y137" i="13"/>
  <c r="AP148" i="13"/>
  <c r="AU148" i="13" s="1"/>
  <c r="Y148" i="13"/>
  <c r="U107" i="13"/>
  <c r="AL107" i="13"/>
  <c r="AU107" i="13" s="1"/>
  <c r="AP143" i="13"/>
  <c r="AU143" i="13" s="1"/>
  <c r="Y143" i="13"/>
  <c r="Y145" i="13"/>
  <c r="AP145" i="13"/>
  <c r="AU145" i="13" s="1"/>
  <c r="AP136" i="13"/>
  <c r="AU136" i="13" s="1"/>
  <c r="Y136" i="13"/>
  <c r="U119" i="13"/>
  <c r="AL119" i="13"/>
  <c r="AU119" i="13" s="1"/>
  <c r="AP142" i="13"/>
  <c r="AU142" i="13" s="1"/>
  <c r="Y142" i="13"/>
  <c r="Y144" i="13"/>
  <c r="AP144" i="13"/>
  <c r="AU144" i="13" s="1"/>
  <c r="AP156" i="13"/>
  <c r="AU156" i="13" s="1"/>
  <c r="Y156" i="13"/>
  <c r="S15" i="13"/>
  <c r="D250" i="13"/>
  <c r="U112" i="13"/>
  <c r="AL112" i="13"/>
  <c r="AU112" i="13" s="1"/>
  <c r="AL113" i="13"/>
  <c r="AU113" i="13" s="1"/>
  <c r="U113" i="13"/>
  <c r="U123" i="13"/>
  <c r="AL123" i="13"/>
  <c r="AU123" i="13" s="1"/>
  <c r="AU45" i="13"/>
  <c r="AP149" i="13"/>
  <c r="AU149" i="13" s="1"/>
  <c r="Y149" i="13"/>
  <c r="S490" i="13"/>
  <c r="U110" i="13"/>
  <c r="AL110" i="13"/>
  <c r="AU110" i="13" s="1"/>
  <c r="Y146" i="13"/>
  <c r="AP146" i="13"/>
  <c r="AU146" i="13" s="1"/>
  <c r="AP129" i="13"/>
  <c r="AU129" i="13" s="1"/>
  <c r="Y129" i="13"/>
  <c r="AU52" i="13"/>
  <c r="AP155" i="13"/>
  <c r="AU155" i="13" s="1"/>
  <c r="Y155" i="13"/>
  <c r="S90" i="13"/>
  <c r="Y212" i="12"/>
  <c r="AP212" i="12"/>
  <c r="AU212" i="12" s="1"/>
  <c r="Y218" i="12"/>
  <c r="AP218" i="12"/>
  <c r="AU218" i="12" s="1"/>
  <c r="U201" i="12"/>
  <c r="AL201" i="12"/>
  <c r="AU201" i="12" s="1"/>
  <c r="U190" i="12"/>
  <c r="AL190" i="12"/>
  <c r="AU190" i="12" s="1"/>
  <c r="AP229" i="12"/>
  <c r="AU229" i="12" s="1"/>
  <c r="Y229" i="12"/>
  <c r="AP222" i="12"/>
  <c r="AU222" i="12" s="1"/>
  <c r="Y222" i="12"/>
  <c r="U194" i="12"/>
  <c r="AL194" i="12"/>
  <c r="AU194" i="12" s="1"/>
  <c r="U198" i="12"/>
  <c r="AL198" i="12"/>
  <c r="AU198" i="12" s="1"/>
  <c r="AP209" i="12"/>
  <c r="AU209" i="12" s="1"/>
  <c r="Y209" i="12"/>
  <c r="Y211" i="12"/>
  <c r="AP211" i="12"/>
  <c r="AU211" i="12" s="1"/>
  <c r="AL200" i="12"/>
  <c r="AU200" i="12" s="1"/>
  <c r="U200" i="12"/>
  <c r="AL189" i="12"/>
  <c r="AU189" i="12" s="1"/>
  <c r="U189" i="12"/>
  <c r="Y239" i="12"/>
  <c r="AP239" i="12"/>
  <c r="AU239" i="12" s="1"/>
  <c r="Y216" i="12"/>
  <c r="AP216" i="12"/>
  <c r="AU216" i="12" s="1"/>
  <c r="V168" i="12"/>
  <c r="AM168" i="12"/>
  <c r="AM248" i="12" s="1"/>
  <c r="AM328" i="12" s="1"/>
  <c r="AM408" i="12" s="1"/>
  <c r="AM488" i="12" s="1"/>
  <c r="AM568" i="12" s="1"/>
  <c r="AL202" i="12"/>
  <c r="AU202" i="12" s="1"/>
  <c r="U202" i="12"/>
  <c r="AP235" i="12"/>
  <c r="AU235" i="12" s="1"/>
  <c r="Y235" i="12"/>
  <c r="AP228" i="12"/>
  <c r="AU228" i="12" s="1"/>
  <c r="Y228" i="12"/>
  <c r="Y227" i="12"/>
  <c r="AP227" i="12"/>
  <c r="AU227" i="12" s="1"/>
  <c r="D250" i="12"/>
  <c r="Y223" i="12"/>
  <c r="AP223" i="12"/>
  <c r="AU223" i="12" s="1"/>
  <c r="AL193" i="12"/>
  <c r="AU193" i="12" s="1"/>
  <c r="U193" i="12"/>
  <c r="AP236" i="12"/>
  <c r="AU236" i="12" s="1"/>
  <c r="Y236" i="12"/>
  <c r="U199" i="12"/>
  <c r="AL199" i="12"/>
  <c r="AU199" i="12" s="1"/>
  <c r="Y230" i="12"/>
  <c r="AP230" i="12"/>
  <c r="AU230" i="12" s="1"/>
  <c r="D490" i="12"/>
  <c r="D330" i="12"/>
  <c r="AP226" i="12"/>
  <c r="AU226" i="12" s="1"/>
  <c r="Y226" i="12"/>
  <c r="U187" i="12"/>
  <c r="AL187" i="12"/>
  <c r="AU187" i="12" s="1"/>
  <c r="AP231" i="12"/>
  <c r="AU231" i="12" s="1"/>
  <c r="Y231" i="12"/>
  <c r="AP215" i="12"/>
  <c r="AU215" i="12" s="1"/>
  <c r="Y215" i="12"/>
  <c r="S170" i="12"/>
  <c r="AL192" i="12"/>
  <c r="AU192" i="12" s="1"/>
  <c r="U192" i="12"/>
  <c r="D15" i="12"/>
  <c r="V328" i="12"/>
  <c r="Y210" i="12"/>
  <c r="AP210" i="12"/>
  <c r="AU210" i="12" s="1"/>
  <c r="AP225" i="12"/>
  <c r="AU225" i="12" s="1"/>
  <c r="Y225" i="12"/>
  <c r="Y217" i="12"/>
  <c r="AP217" i="12"/>
  <c r="AU217" i="12" s="1"/>
  <c r="U188" i="12"/>
  <c r="AL188" i="12"/>
  <c r="AU188" i="12" s="1"/>
  <c r="AU152" i="12"/>
  <c r="AP221" i="12"/>
  <c r="AU221" i="12" s="1"/>
  <c r="Y221" i="12"/>
  <c r="Y224" i="12"/>
  <c r="AP224" i="12"/>
  <c r="AU224" i="12" s="1"/>
  <c r="U205" i="12"/>
  <c r="AL205" i="12"/>
  <c r="AU205" i="12" s="1"/>
  <c r="AL203" i="12"/>
  <c r="AU203" i="12" s="1"/>
  <c r="U203" i="12"/>
  <c r="AP241" i="12"/>
  <c r="AU241" i="12" s="1"/>
  <c r="Y241" i="12"/>
  <c r="U191" i="12"/>
  <c r="AL191" i="12"/>
  <c r="AU191" i="12" s="1"/>
  <c r="U281" i="20" l="1"/>
  <c r="AL281" i="20"/>
  <c r="AU281" i="20" s="1"/>
  <c r="AL271" i="20"/>
  <c r="AU271" i="20" s="1"/>
  <c r="U271" i="20"/>
  <c r="AP302" i="20"/>
  <c r="AU302" i="20" s="1"/>
  <c r="Y302" i="20"/>
  <c r="U269" i="20"/>
  <c r="AL269" i="20"/>
  <c r="AU269" i="20" s="1"/>
  <c r="AP303" i="20"/>
  <c r="AU303" i="20" s="1"/>
  <c r="Y303" i="20"/>
  <c r="Y319" i="20"/>
  <c r="AP319" i="20"/>
  <c r="AU319" i="20" s="1"/>
  <c r="Y295" i="20"/>
  <c r="AP295" i="20"/>
  <c r="AU295" i="20" s="1"/>
  <c r="AP315" i="20"/>
  <c r="AU315" i="20" s="1"/>
  <c r="Y315" i="20"/>
  <c r="AP232" i="20"/>
  <c r="AU232" i="20" s="1"/>
  <c r="Y232" i="20"/>
  <c r="Y307" i="20"/>
  <c r="AP307" i="20"/>
  <c r="AU307" i="20" s="1"/>
  <c r="U283" i="20"/>
  <c r="AL283" i="20"/>
  <c r="AU283" i="20" s="1"/>
  <c r="AP289" i="20"/>
  <c r="AU289" i="20" s="1"/>
  <c r="Y289" i="20"/>
  <c r="AP301" i="20"/>
  <c r="AU301" i="20" s="1"/>
  <c r="Y301" i="20"/>
  <c r="Y212" i="20"/>
  <c r="AP212" i="20"/>
  <c r="AU212" i="20" s="1"/>
  <c r="Y290" i="20"/>
  <c r="AP290" i="20"/>
  <c r="AU290" i="20" s="1"/>
  <c r="Y304" i="20"/>
  <c r="AP304" i="20"/>
  <c r="AU304" i="20" s="1"/>
  <c r="AP308" i="20"/>
  <c r="AU308" i="20" s="1"/>
  <c r="Y308" i="20"/>
  <c r="Y218" i="20"/>
  <c r="AP218" i="20"/>
  <c r="AU218" i="20" s="1"/>
  <c r="AL205" i="20"/>
  <c r="AU205" i="20" s="1"/>
  <c r="U205" i="20"/>
  <c r="U274" i="20"/>
  <c r="AL274" i="20"/>
  <c r="AU274" i="20" s="1"/>
  <c r="AP321" i="20"/>
  <c r="AU321" i="20" s="1"/>
  <c r="Y321" i="20"/>
  <c r="U279" i="20"/>
  <c r="AL279" i="20"/>
  <c r="AU279" i="20" s="1"/>
  <c r="AP309" i="20"/>
  <c r="AU309" i="20" s="1"/>
  <c r="Y309" i="20"/>
  <c r="Y291" i="20"/>
  <c r="AP291" i="20"/>
  <c r="AU291" i="20" s="1"/>
  <c r="AP310" i="20"/>
  <c r="AU310" i="20" s="1"/>
  <c r="Y310" i="20"/>
  <c r="U267" i="20"/>
  <c r="AL267" i="20"/>
  <c r="AU267" i="20" s="1"/>
  <c r="U273" i="20"/>
  <c r="AL273" i="20"/>
  <c r="AU273" i="20" s="1"/>
  <c r="Y296" i="20"/>
  <c r="AP296" i="20"/>
  <c r="AU296" i="20" s="1"/>
  <c r="U278" i="20"/>
  <c r="AL278" i="20"/>
  <c r="AU278" i="20" s="1"/>
  <c r="Y306" i="20"/>
  <c r="AP306" i="20"/>
  <c r="AU306" i="20" s="1"/>
  <c r="AP311" i="20"/>
  <c r="AU311" i="20" s="1"/>
  <c r="Y311" i="20"/>
  <c r="AL268" i="20"/>
  <c r="AU268" i="20" s="1"/>
  <c r="U268" i="20"/>
  <c r="AP297" i="20"/>
  <c r="AU297" i="20" s="1"/>
  <c r="Y297" i="20"/>
  <c r="AP316" i="20"/>
  <c r="AU316" i="20" s="1"/>
  <c r="Y316" i="20"/>
  <c r="AL282" i="20"/>
  <c r="AU282" i="20" s="1"/>
  <c r="U282" i="20"/>
  <c r="U270" i="20"/>
  <c r="AL270" i="20"/>
  <c r="AU270" i="20" s="1"/>
  <c r="U272" i="20"/>
  <c r="AL272" i="20"/>
  <c r="AU272" i="20" s="1"/>
  <c r="AL280" i="20"/>
  <c r="AU280" i="20" s="1"/>
  <c r="U280" i="20"/>
  <c r="Y305" i="20"/>
  <c r="AP305" i="20"/>
  <c r="AU305" i="20" s="1"/>
  <c r="AL190" i="19"/>
  <c r="AU190" i="19" s="1"/>
  <c r="U190" i="19"/>
  <c r="U200" i="19"/>
  <c r="AL200" i="19"/>
  <c r="AU200" i="19" s="1"/>
  <c r="Y230" i="19"/>
  <c r="AP230" i="19"/>
  <c r="AU230" i="19" s="1"/>
  <c r="U187" i="19"/>
  <c r="AL187" i="19"/>
  <c r="AU187" i="19" s="1"/>
  <c r="Y224" i="19"/>
  <c r="AP224" i="19"/>
  <c r="AU224" i="19" s="1"/>
  <c r="AL202" i="19"/>
  <c r="AU202" i="19" s="1"/>
  <c r="U202" i="19"/>
  <c r="Y239" i="19"/>
  <c r="AP239" i="19"/>
  <c r="AU239" i="19" s="1"/>
  <c r="U198" i="19"/>
  <c r="AL198" i="19"/>
  <c r="AU198" i="19" s="1"/>
  <c r="AL193" i="19"/>
  <c r="AU193" i="19" s="1"/>
  <c r="U193" i="19"/>
  <c r="Y210" i="19"/>
  <c r="AP210" i="19"/>
  <c r="AU210" i="19" s="1"/>
  <c r="AL194" i="19"/>
  <c r="AU194" i="19" s="1"/>
  <c r="U194" i="19"/>
  <c r="U188" i="19"/>
  <c r="AL188" i="19"/>
  <c r="AU188" i="19" s="1"/>
  <c r="AP228" i="19"/>
  <c r="AU228" i="19" s="1"/>
  <c r="Y228" i="19"/>
  <c r="AL199" i="19"/>
  <c r="AU199" i="19" s="1"/>
  <c r="U199" i="19"/>
  <c r="AP226" i="19"/>
  <c r="AU226" i="19" s="1"/>
  <c r="Y226" i="19"/>
  <c r="AP225" i="19"/>
  <c r="AU225" i="19" s="1"/>
  <c r="Y225" i="19"/>
  <c r="Y231" i="19"/>
  <c r="AP231" i="19"/>
  <c r="AU231" i="19" s="1"/>
  <c r="AP229" i="19"/>
  <c r="AU229" i="19" s="1"/>
  <c r="Y229" i="19"/>
  <c r="AP217" i="19"/>
  <c r="AU217" i="19" s="1"/>
  <c r="Y217" i="19"/>
  <c r="AP227" i="19"/>
  <c r="AU227" i="19" s="1"/>
  <c r="Y227" i="19"/>
  <c r="AP221" i="19"/>
  <c r="AU221" i="19" s="1"/>
  <c r="Y221" i="19"/>
  <c r="AU152" i="19"/>
  <c r="AP211" i="19"/>
  <c r="AU211" i="19" s="1"/>
  <c r="Y211" i="19"/>
  <c r="AP132" i="19"/>
  <c r="AU132" i="19" s="1"/>
  <c r="Y132" i="19"/>
  <c r="U189" i="19"/>
  <c r="AL189" i="19"/>
  <c r="AU189" i="19" s="1"/>
  <c r="Y223" i="19"/>
  <c r="AP223" i="19"/>
  <c r="AU223" i="19" s="1"/>
  <c r="U192" i="19"/>
  <c r="AL192" i="19"/>
  <c r="AU192" i="19" s="1"/>
  <c r="AP215" i="19"/>
  <c r="AU215" i="19" s="1"/>
  <c r="Y215" i="19"/>
  <c r="Y152" i="19"/>
  <c r="AP152" i="19"/>
  <c r="AP216" i="19"/>
  <c r="AU216" i="19" s="1"/>
  <c r="Y216" i="19"/>
  <c r="AP241" i="19"/>
  <c r="AU241" i="19" s="1"/>
  <c r="Y241" i="19"/>
  <c r="Y209" i="19"/>
  <c r="AP209" i="19"/>
  <c r="AU209" i="19" s="1"/>
  <c r="U201" i="19"/>
  <c r="AL201" i="19"/>
  <c r="AU201" i="19" s="1"/>
  <c r="U191" i="19"/>
  <c r="AL191" i="19"/>
  <c r="AU191" i="19" s="1"/>
  <c r="AL125" i="19"/>
  <c r="AU125" i="19" s="1"/>
  <c r="U125" i="19"/>
  <c r="Y222" i="19"/>
  <c r="AP222" i="19"/>
  <c r="AU222" i="19" s="1"/>
  <c r="AL203" i="19"/>
  <c r="AU203" i="19" s="1"/>
  <c r="U203" i="19"/>
  <c r="Y236" i="19"/>
  <c r="AP236" i="19"/>
  <c r="AU236" i="19" s="1"/>
  <c r="AP235" i="19"/>
  <c r="AU235" i="19" s="1"/>
  <c r="Y235" i="19"/>
  <c r="Y138" i="19"/>
  <c r="AP138" i="19"/>
  <c r="AU138" i="19" s="1"/>
  <c r="Y381" i="18"/>
  <c r="AP381" i="18"/>
  <c r="AU381" i="18" s="1"/>
  <c r="Y388" i="18"/>
  <c r="AP388" i="18"/>
  <c r="AU388" i="18" s="1"/>
  <c r="AP370" i="18"/>
  <c r="AU370" i="18" s="1"/>
  <c r="Y370" i="18"/>
  <c r="AL353" i="18"/>
  <c r="AU353" i="18" s="1"/>
  <c r="U353" i="18"/>
  <c r="AL349" i="18"/>
  <c r="AU349" i="18" s="1"/>
  <c r="U349" i="18"/>
  <c r="AL358" i="18"/>
  <c r="AU358" i="18" s="1"/>
  <c r="U358" i="18"/>
  <c r="AP371" i="18"/>
  <c r="AU371" i="18" s="1"/>
  <c r="Y371" i="18"/>
  <c r="AL363" i="18"/>
  <c r="AU363" i="18" s="1"/>
  <c r="U363" i="18"/>
  <c r="U359" i="18"/>
  <c r="AL359" i="18"/>
  <c r="AU359" i="18" s="1"/>
  <c r="Y298" i="18"/>
  <c r="AP298" i="18"/>
  <c r="AU298" i="18" s="1"/>
  <c r="U347" i="18"/>
  <c r="AL347" i="18"/>
  <c r="AU347" i="18" s="1"/>
  <c r="Y312" i="18"/>
  <c r="AP312" i="18"/>
  <c r="AU312" i="18" s="1"/>
  <c r="U350" i="18"/>
  <c r="AL350" i="18"/>
  <c r="AU350" i="18" s="1"/>
  <c r="AL351" i="18"/>
  <c r="AU351" i="18" s="1"/>
  <c r="U351" i="18"/>
  <c r="AP384" i="18"/>
  <c r="AU384" i="18" s="1"/>
  <c r="Y384" i="18"/>
  <c r="AP369" i="18"/>
  <c r="AU369" i="18" s="1"/>
  <c r="Y369" i="18"/>
  <c r="AP383" i="18"/>
  <c r="AU383" i="18" s="1"/>
  <c r="Y383" i="18"/>
  <c r="Y390" i="18"/>
  <c r="AP390" i="18"/>
  <c r="AU390" i="18" s="1"/>
  <c r="AP386" i="18"/>
  <c r="AU386" i="18" s="1"/>
  <c r="Y386" i="18"/>
  <c r="AP396" i="18"/>
  <c r="AU396" i="18" s="1"/>
  <c r="Y396" i="18"/>
  <c r="U348" i="18"/>
  <c r="AL348" i="18"/>
  <c r="AU348" i="18" s="1"/>
  <c r="AP292" i="18"/>
  <c r="AU292" i="18" s="1"/>
  <c r="Y292" i="18"/>
  <c r="Y377" i="18"/>
  <c r="AP377" i="18"/>
  <c r="AU377" i="18" s="1"/>
  <c r="AL354" i="18"/>
  <c r="AU354" i="18" s="1"/>
  <c r="U354" i="18"/>
  <c r="Y395" i="18"/>
  <c r="AP395" i="18"/>
  <c r="AU395" i="18" s="1"/>
  <c r="U362" i="18"/>
  <c r="AL362" i="18"/>
  <c r="AU362" i="18" s="1"/>
  <c r="AL361" i="18"/>
  <c r="AU361" i="18" s="1"/>
  <c r="U361" i="18"/>
  <c r="AL285" i="18"/>
  <c r="AU285" i="18" s="1"/>
  <c r="U285" i="18"/>
  <c r="Y389" i="18"/>
  <c r="AP389" i="18"/>
  <c r="AU389" i="18" s="1"/>
  <c r="U352" i="18"/>
  <c r="AL352" i="18"/>
  <c r="AU352" i="18" s="1"/>
  <c r="Y399" i="18"/>
  <c r="AP399" i="18"/>
  <c r="AU399" i="18" s="1"/>
  <c r="Y321" i="18"/>
  <c r="AP321" i="18"/>
  <c r="AU321" i="18" s="1"/>
  <c r="AP376" i="18"/>
  <c r="AU376" i="18" s="1"/>
  <c r="Y376" i="18"/>
  <c r="AP385" i="18"/>
  <c r="AU385" i="18" s="1"/>
  <c r="Y385" i="18"/>
  <c r="AP391" i="18"/>
  <c r="AU391" i="18" s="1"/>
  <c r="Y391" i="18"/>
  <c r="U360" i="18"/>
  <c r="AL360" i="18"/>
  <c r="AU360" i="18" s="1"/>
  <c r="AP375" i="18"/>
  <c r="AU375" i="18" s="1"/>
  <c r="Y375" i="18"/>
  <c r="AP387" i="18"/>
  <c r="AU387" i="18" s="1"/>
  <c r="Y387" i="18"/>
  <c r="Y382" i="18"/>
  <c r="AP382" i="18"/>
  <c r="AU382" i="18" s="1"/>
  <c r="U192" i="17"/>
  <c r="AL192" i="17"/>
  <c r="AU192" i="17" s="1"/>
  <c r="U198" i="17"/>
  <c r="AL198" i="17"/>
  <c r="AU198" i="17" s="1"/>
  <c r="AL199" i="17"/>
  <c r="AU199" i="17" s="1"/>
  <c r="U199" i="17"/>
  <c r="AL187" i="17"/>
  <c r="AU187" i="17" s="1"/>
  <c r="U187" i="17"/>
  <c r="AL202" i="17"/>
  <c r="AU202" i="17" s="1"/>
  <c r="U202" i="17"/>
  <c r="AP229" i="17"/>
  <c r="AU229" i="17" s="1"/>
  <c r="Y229" i="17"/>
  <c r="AP231" i="17"/>
  <c r="AU231" i="17" s="1"/>
  <c r="Y231" i="17"/>
  <c r="Y209" i="17"/>
  <c r="AP209" i="17"/>
  <c r="AU209" i="17" s="1"/>
  <c r="AP239" i="17"/>
  <c r="AU239" i="17" s="1"/>
  <c r="Y239" i="17"/>
  <c r="U188" i="17"/>
  <c r="AL188" i="17"/>
  <c r="AU188" i="17" s="1"/>
  <c r="AP225" i="17"/>
  <c r="AU225" i="17" s="1"/>
  <c r="Y225" i="17"/>
  <c r="U201" i="17"/>
  <c r="AL201" i="17"/>
  <c r="AU201" i="17" s="1"/>
  <c r="AP216" i="17"/>
  <c r="AU216" i="17" s="1"/>
  <c r="Y216" i="17"/>
  <c r="Y241" i="17"/>
  <c r="AP241" i="17"/>
  <c r="AU241" i="17" s="1"/>
  <c r="Y236" i="17"/>
  <c r="AP236" i="17"/>
  <c r="AU236" i="17" s="1"/>
  <c r="AP138" i="17"/>
  <c r="AU138" i="17" s="1"/>
  <c r="Y138" i="17"/>
  <c r="AP211" i="17"/>
  <c r="AU211" i="17" s="1"/>
  <c r="Y211" i="17"/>
  <c r="Y223" i="17"/>
  <c r="AP223" i="17"/>
  <c r="AU223" i="17" s="1"/>
  <c r="Y235" i="17"/>
  <c r="AP235" i="17"/>
  <c r="AU235" i="17" s="1"/>
  <c r="AL193" i="17"/>
  <c r="AU193" i="17" s="1"/>
  <c r="U193" i="17"/>
  <c r="U125" i="17"/>
  <c r="AL125" i="17"/>
  <c r="AU125" i="17" s="1"/>
  <c r="Y210" i="17"/>
  <c r="AP210" i="17"/>
  <c r="AU210" i="17" s="1"/>
  <c r="AL194" i="17"/>
  <c r="AU194" i="17" s="1"/>
  <c r="U194" i="17"/>
  <c r="U191" i="17"/>
  <c r="AL191" i="17"/>
  <c r="AU191" i="17" s="1"/>
  <c r="AP230" i="17"/>
  <c r="AU230" i="17" s="1"/>
  <c r="Y230" i="17"/>
  <c r="AP226" i="17"/>
  <c r="AU226" i="17" s="1"/>
  <c r="Y226" i="17"/>
  <c r="AP217" i="17"/>
  <c r="AU217" i="17" s="1"/>
  <c r="Y217" i="17"/>
  <c r="AP215" i="17"/>
  <c r="AU215" i="17" s="1"/>
  <c r="Y215" i="17"/>
  <c r="Y152" i="17"/>
  <c r="AP152" i="17"/>
  <c r="U200" i="17"/>
  <c r="AL200" i="17"/>
  <c r="AU200" i="17" s="1"/>
  <c r="Y132" i="17"/>
  <c r="AP132" i="17"/>
  <c r="AU132" i="17" s="1"/>
  <c r="Y222" i="17"/>
  <c r="AP222" i="17"/>
  <c r="AU222" i="17" s="1"/>
  <c r="AP228" i="17"/>
  <c r="AU228" i="17" s="1"/>
  <c r="Y228" i="17"/>
  <c r="U189" i="17"/>
  <c r="AL189" i="17"/>
  <c r="AU189" i="17" s="1"/>
  <c r="Y224" i="17"/>
  <c r="AP224" i="17"/>
  <c r="AU224" i="17" s="1"/>
  <c r="AL203" i="17"/>
  <c r="AU203" i="17" s="1"/>
  <c r="U203" i="17"/>
  <c r="AP221" i="17"/>
  <c r="AU221" i="17" s="1"/>
  <c r="Y221" i="17"/>
  <c r="AU152" i="17"/>
  <c r="AL190" i="17"/>
  <c r="AU190" i="17" s="1"/>
  <c r="U190" i="17"/>
  <c r="AP227" i="17"/>
  <c r="AU227" i="17" s="1"/>
  <c r="Y227" i="17"/>
  <c r="Y375" i="16"/>
  <c r="AP375" i="16"/>
  <c r="AU375" i="16" s="1"/>
  <c r="AP399" i="16"/>
  <c r="AU399" i="16" s="1"/>
  <c r="Y399" i="16"/>
  <c r="Y386" i="16"/>
  <c r="AP386" i="16"/>
  <c r="AU386" i="16" s="1"/>
  <c r="AP292" i="16"/>
  <c r="AU292" i="16" s="1"/>
  <c r="Y292" i="16"/>
  <c r="AL359" i="16"/>
  <c r="AU359" i="16" s="1"/>
  <c r="U359" i="16"/>
  <c r="U361" i="16"/>
  <c r="AL361" i="16"/>
  <c r="AU361" i="16" s="1"/>
  <c r="Y384" i="16"/>
  <c r="AP384" i="16"/>
  <c r="AU384" i="16" s="1"/>
  <c r="Y369" i="16"/>
  <c r="AP369" i="16"/>
  <c r="AU369" i="16" s="1"/>
  <c r="AP389" i="16"/>
  <c r="AU389" i="16" s="1"/>
  <c r="Y389" i="16"/>
  <c r="U351" i="16"/>
  <c r="AL351" i="16"/>
  <c r="AU351" i="16" s="1"/>
  <c r="AL348" i="16"/>
  <c r="AU348" i="16" s="1"/>
  <c r="U348" i="16"/>
  <c r="AP390" i="16"/>
  <c r="AU390" i="16" s="1"/>
  <c r="Y390" i="16"/>
  <c r="AP312" i="16"/>
  <c r="AU312" i="16" s="1"/>
  <c r="Y312" i="16"/>
  <c r="AL362" i="16"/>
  <c r="AU362" i="16" s="1"/>
  <c r="U362" i="16"/>
  <c r="AP377" i="16"/>
  <c r="AU377" i="16" s="1"/>
  <c r="Y377" i="16"/>
  <c r="Y370" i="16"/>
  <c r="AP370" i="16"/>
  <c r="AU370" i="16" s="1"/>
  <c r="AP387" i="16"/>
  <c r="AU387" i="16" s="1"/>
  <c r="Y387" i="16"/>
  <c r="Y396" i="16"/>
  <c r="AP396" i="16"/>
  <c r="AU396" i="16" s="1"/>
  <c r="Y383" i="16"/>
  <c r="AP383" i="16"/>
  <c r="AU383" i="16" s="1"/>
  <c r="U354" i="16"/>
  <c r="AL354" i="16"/>
  <c r="AU354" i="16" s="1"/>
  <c r="U349" i="16"/>
  <c r="AL349" i="16"/>
  <c r="AU349" i="16" s="1"/>
  <c r="Y298" i="16"/>
  <c r="AP298" i="16"/>
  <c r="AU298" i="16" s="1"/>
  <c r="Y385" i="16"/>
  <c r="AP385" i="16"/>
  <c r="AU385" i="16" s="1"/>
  <c r="AL350" i="16"/>
  <c r="AU350" i="16" s="1"/>
  <c r="U350" i="16"/>
  <c r="AP376" i="16"/>
  <c r="AU376" i="16" s="1"/>
  <c r="Y376" i="16"/>
  <c r="Y371" i="16"/>
  <c r="AP371" i="16"/>
  <c r="AU371" i="16" s="1"/>
  <c r="AP381" i="16"/>
  <c r="AU381" i="16" s="1"/>
  <c r="Y381" i="16"/>
  <c r="AL360" i="16"/>
  <c r="AU360" i="16" s="1"/>
  <c r="U360" i="16"/>
  <c r="AP388" i="16"/>
  <c r="AU388" i="16" s="1"/>
  <c r="Y388" i="16"/>
  <c r="AL347" i="16"/>
  <c r="AU347" i="16" s="1"/>
  <c r="U347" i="16"/>
  <c r="AL352" i="16"/>
  <c r="AU352" i="16" s="1"/>
  <c r="U352" i="16"/>
  <c r="U358" i="16"/>
  <c r="AL358" i="16"/>
  <c r="AU358" i="16" s="1"/>
  <c r="U363" i="16"/>
  <c r="AL363" i="16"/>
  <c r="AU363" i="16" s="1"/>
  <c r="AL285" i="16"/>
  <c r="AU285" i="16" s="1"/>
  <c r="U285" i="16"/>
  <c r="Y321" i="16"/>
  <c r="AP321" i="16"/>
  <c r="AU321" i="16" s="1"/>
  <c r="Y391" i="16"/>
  <c r="AP391" i="16"/>
  <c r="AU391" i="16" s="1"/>
  <c r="Y395" i="16"/>
  <c r="AP395" i="16"/>
  <c r="AU395" i="16" s="1"/>
  <c r="AL353" i="16"/>
  <c r="AU353" i="16" s="1"/>
  <c r="U353" i="16"/>
  <c r="AP382" i="16"/>
  <c r="AU382" i="16" s="1"/>
  <c r="Y382" i="16"/>
  <c r="Y306" i="15"/>
  <c r="AP306" i="15"/>
  <c r="AU306" i="15" s="1"/>
  <c r="AP309" i="15"/>
  <c r="AU309" i="15" s="1"/>
  <c r="Y309" i="15"/>
  <c r="AL273" i="15"/>
  <c r="AU273" i="15" s="1"/>
  <c r="U273" i="15"/>
  <c r="AP301" i="15"/>
  <c r="AU301" i="15" s="1"/>
  <c r="Y301" i="15"/>
  <c r="AP296" i="15"/>
  <c r="AU296" i="15" s="1"/>
  <c r="Y296" i="15"/>
  <c r="AL280" i="15"/>
  <c r="AU280" i="15" s="1"/>
  <c r="U280" i="15"/>
  <c r="AP308" i="15"/>
  <c r="AU308" i="15" s="1"/>
  <c r="Y308" i="15"/>
  <c r="U278" i="15"/>
  <c r="AL278" i="15"/>
  <c r="AU278" i="15" s="1"/>
  <c r="AP297" i="15"/>
  <c r="AU297" i="15" s="1"/>
  <c r="Y297" i="15"/>
  <c r="AP319" i="15"/>
  <c r="AU319" i="15" s="1"/>
  <c r="Y319" i="15"/>
  <c r="AL271" i="15"/>
  <c r="AU271" i="15" s="1"/>
  <c r="U271" i="15"/>
  <c r="Y291" i="15"/>
  <c r="AP291" i="15"/>
  <c r="AU291" i="15" s="1"/>
  <c r="Y316" i="15"/>
  <c r="AP316" i="15"/>
  <c r="AU316" i="15" s="1"/>
  <c r="Y290" i="15"/>
  <c r="AP290" i="15"/>
  <c r="AU290" i="15" s="1"/>
  <c r="U267" i="15"/>
  <c r="AL267" i="15"/>
  <c r="AU267" i="15" s="1"/>
  <c r="U279" i="15"/>
  <c r="AL279" i="15"/>
  <c r="AU279" i="15" s="1"/>
  <c r="AP307" i="15"/>
  <c r="AU307" i="15" s="1"/>
  <c r="Y307" i="15"/>
  <c r="AP321" i="15"/>
  <c r="AU321" i="15" s="1"/>
  <c r="Y321" i="15"/>
  <c r="AP218" i="15"/>
  <c r="AU218" i="15" s="1"/>
  <c r="Y218" i="15"/>
  <c r="AP289" i="15"/>
  <c r="AU289" i="15" s="1"/>
  <c r="Y289" i="15"/>
  <c r="Y305" i="15"/>
  <c r="AP305" i="15"/>
  <c r="AU305" i="15" s="1"/>
  <c r="AP315" i="15"/>
  <c r="AU315" i="15" s="1"/>
  <c r="Y315" i="15"/>
  <c r="U270" i="15"/>
  <c r="AL270" i="15"/>
  <c r="AU270" i="15" s="1"/>
  <c r="Y304" i="15"/>
  <c r="AP304" i="15"/>
  <c r="AU304" i="15" s="1"/>
  <c r="AP302" i="15"/>
  <c r="AU302" i="15" s="1"/>
  <c r="Y302" i="15"/>
  <c r="U274" i="15"/>
  <c r="AL274" i="15"/>
  <c r="AU274" i="15" s="1"/>
  <c r="AL282" i="15"/>
  <c r="AU282" i="15" s="1"/>
  <c r="U282" i="15"/>
  <c r="U205" i="15"/>
  <c r="AL205" i="15"/>
  <c r="AU205" i="15" s="1"/>
  <c r="Y212" i="15"/>
  <c r="AP212" i="15"/>
  <c r="AU212" i="15" s="1"/>
  <c r="U283" i="15"/>
  <c r="AL283" i="15"/>
  <c r="AU283" i="15" s="1"/>
  <c r="U272" i="15"/>
  <c r="AL272" i="15"/>
  <c r="AU272" i="15" s="1"/>
  <c r="U281" i="15"/>
  <c r="AL281" i="15"/>
  <c r="AU281" i="15" s="1"/>
  <c r="AP311" i="15"/>
  <c r="AU311" i="15" s="1"/>
  <c r="Y311" i="15"/>
  <c r="AP303" i="15"/>
  <c r="AU303" i="15" s="1"/>
  <c r="Y303" i="15"/>
  <c r="AP310" i="15"/>
  <c r="AU310" i="15" s="1"/>
  <c r="Y310" i="15"/>
  <c r="Y295" i="15"/>
  <c r="AP295" i="15"/>
  <c r="AU295" i="15" s="1"/>
  <c r="AL268" i="15"/>
  <c r="AU268" i="15" s="1"/>
  <c r="U268" i="15"/>
  <c r="AP232" i="15"/>
  <c r="AU232" i="15" s="1"/>
  <c r="Y232" i="15"/>
  <c r="U269" i="15"/>
  <c r="AL269" i="15"/>
  <c r="AU269" i="15" s="1"/>
  <c r="AP389" i="14"/>
  <c r="AU389" i="14" s="1"/>
  <c r="Y389" i="14"/>
  <c r="AP298" i="14"/>
  <c r="AU298" i="14" s="1"/>
  <c r="Y298" i="14"/>
  <c r="U363" i="14"/>
  <c r="AL363" i="14"/>
  <c r="AU363" i="14" s="1"/>
  <c r="Y401" i="14"/>
  <c r="AP401" i="14"/>
  <c r="AU401" i="14" s="1"/>
  <c r="AP390" i="14"/>
  <c r="AU390" i="14" s="1"/>
  <c r="Y390" i="14"/>
  <c r="Y399" i="14"/>
  <c r="AP399" i="14"/>
  <c r="AU399" i="14" s="1"/>
  <c r="AP375" i="14"/>
  <c r="AU375" i="14" s="1"/>
  <c r="Y375" i="14"/>
  <c r="AP292" i="14"/>
  <c r="AU292" i="14" s="1"/>
  <c r="Y292" i="14"/>
  <c r="AL349" i="14"/>
  <c r="AU349" i="14" s="1"/>
  <c r="U349" i="14"/>
  <c r="U353" i="14"/>
  <c r="AL353" i="14"/>
  <c r="AU353" i="14" s="1"/>
  <c r="AL354" i="14"/>
  <c r="AU354" i="14" s="1"/>
  <c r="U354" i="14"/>
  <c r="AP386" i="14"/>
  <c r="AU386" i="14" s="1"/>
  <c r="Y386" i="14"/>
  <c r="U361" i="14"/>
  <c r="AL361" i="14"/>
  <c r="AU361" i="14" s="1"/>
  <c r="AP381" i="14"/>
  <c r="AU381" i="14" s="1"/>
  <c r="Y381" i="14"/>
  <c r="U360" i="14"/>
  <c r="AL360" i="14"/>
  <c r="AU360" i="14" s="1"/>
  <c r="AL359" i="14"/>
  <c r="AU359" i="14" s="1"/>
  <c r="U359" i="14"/>
  <c r="U348" i="14"/>
  <c r="AL348" i="14"/>
  <c r="AU348" i="14" s="1"/>
  <c r="Y369" i="14"/>
  <c r="AP369" i="14"/>
  <c r="AU369" i="14" s="1"/>
  <c r="AL358" i="14"/>
  <c r="AU358" i="14" s="1"/>
  <c r="U358" i="14"/>
  <c r="Y384" i="14"/>
  <c r="AP384" i="14"/>
  <c r="AU384" i="14" s="1"/>
  <c r="U351" i="14"/>
  <c r="AL351" i="14"/>
  <c r="AU351" i="14" s="1"/>
  <c r="AP395" i="14"/>
  <c r="AU395" i="14" s="1"/>
  <c r="Y395" i="14"/>
  <c r="AL350" i="14"/>
  <c r="AU350" i="14" s="1"/>
  <c r="U350" i="14"/>
  <c r="AP377" i="14"/>
  <c r="AU377" i="14" s="1"/>
  <c r="Y377" i="14"/>
  <c r="AP388" i="14"/>
  <c r="AU388" i="14" s="1"/>
  <c r="Y388" i="14"/>
  <c r="Y383" i="14"/>
  <c r="AP383" i="14"/>
  <c r="AU383" i="14" s="1"/>
  <c r="Y396" i="14"/>
  <c r="AP396" i="14"/>
  <c r="AU396" i="14" s="1"/>
  <c r="AP387" i="14"/>
  <c r="AU387" i="14" s="1"/>
  <c r="Y387" i="14"/>
  <c r="Y312" i="14"/>
  <c r="AP312" i="14"/>
  <c r="AU312" i="14" s="1"/>
  <c r="Y371" i="14"/>
  <c r="AP371" i="14"/>
  <c r="AU371" i="14" s="1"/>
  <c r="AP376" i="14"/>
  <c r="AU376" i="14" s="1"/>
  <c r="Y376" i="14"/>
  <c r="U285" i="14"/>
  <c r="AL285" i="14"/>
  <c r="AU285" i="14" s="1"/>
  <c r="Y385" i="14"/>
  <c r="AP385" i="14"/>
  <c r="AU385" i="14" s="1"/>
  <c r="U352" i="14"/>
  <c r="AL352" i="14"/>
  <c r="AU352" i="14" s="1"/>
  <c r="Y370" i="14"/>
  <c r="AP370" i="14"/>
  <c r="AU370" i="14" s="1"/>
  <c r="AL362" i="14"/>
  <c r="AU362" i="14" s="1"/>
  <c r="U362" i="14"/>
  <c r="U347" i="14"/>
  <c r="AL347" i="14"/>
  <c r="AU347" i="14" s="1"/>
  <c r="Y391" i="14"/>
  <c r="AP391" i="14"/>
  <c r="AU391" i="14" s="1"/>
  <c r="AP382" i="14"/>
  <c r="AU382" i="14" s="1"/>
  <c r="Y382" i="14"/>
  <c r="AP216" i="13"/>
  <c r="AU216" i="13" s="1"/>
  <c r="Y216" i="13"/>
  <c r="AL190" i="13"/>
  <c r="AU190" i="13" s="1"/>
  <c r="U190" i="13"/>
  <c r="Y224" i="13"/>
  <c r="AP224" i="13"/>
  <c r="AU224" i="13" s="1"/>
  <c r="AP225" i="13"/>
  <c r="AU225" i="13" s="1"/>
  <c r="Y225" i="13"/>
  <c r="U194" i="13"/>
  <c r="AL194" i="13"/>
  <c r="AU194" i="13" s="1"/>
  <c r="AP241" i="13"/>
  <c r="AU241" i="13" s="1"/>
  <c r="Y241" i="13"/>
  <c r="Y236" i="13"/>
  <c r="AP236" i="13"/>
  <c r="AU236" i="13" s="1"/>
  <c r="U198" i="13"/>
  <c r="AL198" i="13"/>
  <c r="AU198" i="13" s="1"/>
  <c r="AP235" i="13"/>
  <c r="AU235" i="13" s="1"/>
  <c r="Y235" i="13"/>
  <c r="AL192" i="13"/>
  <c r="AU192" i="13" s="1"/>
  <c r="U192" i="13"/>
  <c r="AP211" i="13"/>
  <c r="AU211" i="13" s="1"/>
  <c r="Y211" i="13"/>
  <c r="Y239" i="13"/>
  <c r="AP239" i="13"/>
  <c r="AU239" i="13" s="1"/>
  <c r="Y230" i="13"/>
  <c r="AP230" i="13"/>
  <c r="AU230" i="13" s="1"/>
  <c r="AP221" i="13"/>
  <c r="AU221" i="13" s="1"/>
  <c r="Y221" i="13"/>
  <c r="AU152" i="13"/>
  <c r="AP228" i="13"/>
  <c r="AU228" i="13" s="1"/>
  <c r="Y228" i="13"/>
  <c r="AP217" i="13"/>
  <c r="AU217" i="13" s="1"/>
  <c r="Y217" i="13"/>
  <c r="AP132" i="13"/>
  <c r="AU132" i="13" s="1"/>
  <c r="Y132" i="13"/>
  <c r="Y222" i="13"/>
  <c r="AP222" i="13"/>
  <c r="AU222" i="13" s="1"/>
  <c r="Y223" i="13"/>
  <c r="AP223" i="13"/>
  <c r="AU223" i="13" s="1"/>
  <c r="AP215" i="13"/>
  <c r="AU215" i="13" s="1"/>
  <c r="Y215" i="13"/>
  <c r="U200" i="13"/>
  <c r="AL200" i="13"/>
  <c r="AU200" i="13" s="1"/>
  <c r="AP227" i="13"/>
  <c r="AU227" i="13" s="1"/>
  <c r="Y227" i="13"/>
  <c r="AP229" i="13"/>
  <c r="AU229" i="13" s="1"/>
  <c r="Y229" i="13"/>
  <c r="AL199" i="13"/>
  <c r="AU199" i="13" s="1"/>
  <c r="U199" i="13"/>
  <c r="AL187" i="13"/>
  <c r="AU187" i="13" s="1"/>
  <c r="U187" i="13"/>
  <c r="U189" i="13"/>
  <c r="AL189" i="13"/>
  <c r="AU189" i="13" s="1"/>
  <c r="U191" i="13"/>
  <c r="AL191" i="13"/>
  <c r="AU191" i="13" s="1"/>
  <c r="AL193" i="13"/>
  <c r="AU193" i="13" s="1"/>
  <c r="U193" i="13"/>
  <c r="Y152" i="13"/>
  <c r="AP152" i="13"/>
  <c r="Y209" i="13"/>
  <c r="AP209" i="13"/>
  <c r="AU209" i="13" s="1"/>
  <c r="U125" i="13"/>
  <c r="AL125" i="13"/>
  <c r="AU125" i="13" s="1"/>
  <c r="AP138" i="13"/>
  <c r="AU138" i="13" s="1"/>
  <c r="Y138" i="13"/>
  <c r="AL202" i="13"/>
  <c r="AU202" i="13" s="1"/>
  <c r="U202" i="13"/>
  <c r="U201" i="13"/>
  <c r="AL201" i="13"/>
  <c r="AU201" i="13" s="1"/>
  <c r="AP226" i="13"/>
  <c r="AU226" i="13" s="1"/>
  <c r="Y226" i="13"/>
  <c r="AL203" i="13"/>
  <c r="AU203" i="13" s="1"/>
  <c r="U203" i="13"/>
  <c r="Y210" i="13"/>
  <c r="AP210" i="13"/>
  <c r="AU210" i="13" s="1"/>
  <c r="Y231" i="13"/>
  <c r="AP231" i="13"/>
  <c r="AU231" i="13" s="1"/>
  <c r="AL188" i="13"/>
  <c r="AU188" i="13" s="1"/>
  <c r="U188" i="13"/>
  <c r="Y297" i="12"/>
  <c r="AP297" i="12"/>
  <c r="AU297" i="12" s="1"/>
  <c r="AL270" i="12"/>
  <c r="AU270" i="12" s="1"/>
  <c r="U270" i="12"/>
  <c r="AP310" i="12"/>
  <c r="AU310" i="12" s="1"/>
  <c r="Y310" i="12"/>
  <c r="U267" i="12"/>
  <c r="AL267" i="12"/>
  <c r="AU267" i="12" s="1"/>
  <c r="U279" i="12"/>
  <c r="AL279" i="12"/>
  <c r="AU279" i="12" s="1"/>
  <c r="U282" i="12"/>
  <c r="AL282" i="12"/>
  <c r="AU282" i="12" s="1"/>
  <c r="AL278" i="12"/>
  <c r="AU278" i="12" s="1"/>
  <c r="U278" i="12"/>
  <c r="AL271" i="12"/>
  <c r="AU271" i="12" s="1"/>
  <c r="U271" i="12"/>
  <c r="Y304" i="12"/>
  <c r="AP304" i="12"/>
  <c r="AU304" i="12" s="1"/>
  <c r="Y307" i="12"/>
  <c r="AP307" i="12"/>
  <c r="AU307" i="12" s="1"/>
  <c r="U269" i="12"/>
  <c r="AL269" i="12"/>
  <c r="AU269" i="12" s="1"/>
  <c r="U272" i="12"/>
  <c r="AL272" i="12"/>
  <c r="AU272" i="12" s="1"/>
  <c r="U274" i="12"/>
  <c r="AL274" i="12"/>
  <c r="AU274" i="12" s="1"/>
  <c r="AL281" i="12"/>
  <c r="AU281" i="12" s="1"/>
  <c r="U281" i="12"/>
  <c r="Y305" i="12"/>
  <c r="AP305" i="12"/>
  <c r="AU305" i="12" s="1"/>
  <c r="AP306" i="12"/>
  <c r="AU306" i="12" s="1"/>
  <c r="Y306" i="12"/>
  <c r="Y316" i="12"/>
  <c r="AP316" i="12"/>
  <c r="AU316" i="12" s="1"/>
  <c r="AL280" i="12"/>
  <c r="AU280" i="12" s="1"/>
  <c r="U280" i="12"/>
  <c r="Y321" i="12"/>
  <c r="AP321" i="12"/>
  <c r="AU321" i="12" s="1"/>
  <c r="AP301" i="12"/>
  <c r="AU301" i="12" s="1"/>
  <c r="Y301" i="12"/>
  <c r="Y290" i="12"/>
  <c r="AP290" i="12"/>
  <c r="AU290" i="12" s="1"/>
  <c r="Y308" i="12"/>
  <c r="AP308" i="12"/>
  <c r="AU308" i="12" s="1"/>
  <c r="Y296" i="12"/>
  <c r="AP296" i="12"/>
  <c r="AU296" i="12" s="1"/>
  <c r="AP291" i="12"/>
  <c r="AU291" i="12" s="1"/>
  <c r="Y291" i="12"/>
  <c r="Y298" i="12"/>
  <c r="AP298" i="12"/>
  <c r="AU298" i="12" s="1"/>
  <c r="Y232" i="12"/>
  <c r="AP232" i="12"/>
  <c r="AU232" i="12" s="1"/>
  <c r="Y295" i="12"/>
  <c r="AP295" i="12"/>
  <c r="AU295" i="12" s="1"/>
  <c r="AL273" i="12"/>
  <c r="AU273" i="12" s="1"/>
  <c r="U273" i="12"/>
  <c r="AP302" i="12"/>
  <c r="AU302" i="12" s="1"/>
  <c r="Y302" i="12"/>
  <c r="U283" i="12"/>
  <c r="AL283" i="12"/>
  <c r="AU283" i="12" s="1"/>
  <c r="U268" i="12"/>
  <c r="AL268" i="12"/>
  <c r="AU268" i="12" s="1"/>
  <c r="AP303" i="12"/>
  <c r="AU303" i="12" s="1"/>
  <c r="Y303" i="12"/>
  <c r="AP315" i="12"/>
  <c r="AU315" i="12" s="1"/>
  <c r="Y315" i="12"/>
  <c r="Y319" i="12"/>
  <c r="AP319" i="12"/>
  <c r="AU319" i="12" s="1"/>
  <c r="Y292" i="12"/>
  <c r="AP292" i="12"/>
  <c r="AU292" i="12" s="1"/>
  <c r="U285" i="12"/>
  <c r="AL285" i="12"/>
  <c r="AU285" i="12" s="1"/>
  <c r="Y311" i="12"/>
  <c r="AP311" i="12"/>
  <c r="AU311" i="12" s="1"/>
  <c r="Y289" i="12"/>
  <c r="AP289" i="12"/>
  <c r="AU289" i="12" s="1"/>
  <c r="Y309" i="12"/>
  <c r="AP309" i="12"/>
  <c r="AU309" i="12" s="1"/>
  <c r="AL361" i="20" l="1"/>
  <c r="AU361" i="20" s="1"/>
  <c r="U361" i="20"/>
  <c r="AP377" i="20"/>
  <c r="AU377" i="20" s="1"/>
  <c r="Y377" i="20"/>
  <c r="AP401" i="20"/>
  <c r="AU401" i="20" s="1"/>
  <c r="Y401" i="20"/>
  <c r="AP381" i="20"/>
  <c r="AU381" i="20" s="1"/>
  <c r="Y381" i="20"/>
  <c r="AL350" i="20"/>
  <c r="AU350" i="20" s="1"/>
  <c r="U350" i="20"/>
  <c r="AP376" i="20"/>
  <c r="AU376" i="20" s="1"/>
  <c r="Y376" i="20"/>
  <c r="AP371" i="20"/>
  <c r="AU371" i="20" s="1"/>
  <c r="Y371" i="20"/>
  <c r="AL354" i="20"/>
  <c r="AU354" i="20" s="1"/>
  <c r="U354" i="20"/>
  <c r="Y384" i="20"/>
  <c r="AP384" i="20"/>
  <c r="AU384" i="20" s="1"/>
  <c r="U349" i="20"/>
  <c r="AL349" i="20"/>
  <c r="AU349" i="20" s="1"/>
  <c r="U348" i="20"/>
  <c r="AL348" i="20"/>
  <c r="AU348" i="20" s="1"/>
  <c r="Y369" i="20"/>
  <c r="AP369" i="20"/>
  <c r="AU369" i="20" s="1"/>
  <c r="AP395" i="20"/>
  <c r="AU395" i="20" s="1"/>
  <c r="Y395" i="20"/>
  <c r="AP312" i="20"/>
  <c r="AU312" i="20" s="1"/>
  <c r="Y312" i="20"/>
  <c r="AP385" i="20"/>
  <c r="AU385" i="20" s="1"/>
  <c r="Y385" i="20"/>
  <c r="AL353" i="20"/>
  <c r="AU353" i="20" s="1"/>
  <c r="U353" i="20"/>
  <c r="Y370" i="20"/>
  <c r="AP370" i="20"/>
  <c r="AU370" i="20" s="1"/>
  <c r="AL363" i="20"/>
  <c r="AU363" i="20" s="1"/>
  <c r="U363" i="20"/>
  <c r="AP375" i="20"/>
  <c r="AU375" i="20" s="1"/>
  <c r="Y375" i="20"/>
  <c r="U360" i="20"/>
  <c r="AL360" i="20"/>
  <c r="AU360" i="20" s="1"/>
  <c r="Y396" i="20"/>
  <c r="AP396" i="20"/>
  <c r="AU396" i="20" s="1"/>
  <c r="U351" i="20"/>
  <c r="AL351" i="20"/>
  <c r="AU351" i="20" s="1"/>
  <c r="U352" i="20"/>
  <c r="AL352" i="20"/>
  <c r="AU352" i="20" s="1"/>
  <c r="U358" i="20"/>
  <c r="AL358" i="20"/>
  <c r="AU358" i="20" s="1"/>
  <c r="Y390" i="20"/>
  <c r="AP390" i="20"/>
  <c r="AU390" i="20" s="1"/>
  <c r="AP388" i="20"/>
  <c r="AU388" i="20" s="1"/>
  <c r="Y388" i="20"/>
  <c r="Y383" i="20"/>
  <c r="AP383" i="20"/>
  <c r="AU383" i="20" s="1"/>
  <c r="AL362" i="20"/>
  <c r="AU362" i="20" s="1"/>
  <c r="U362" i="20"/>
  <c r="Y391" i="20"/>
  <c r="AP391" i="20"/>
  <c r="AU391" i="20" s="1"/>
  <c r="Y389" i="20"/>
  <c r="AP389" i="20"/>
  <c r="AU389" i="20" s="1"/>
  <c r="AL285" i="20"/>
  <c r="AU285" i="20" s="1"/>
  <c r="U285" i="20"/>
  <c r="Y382" i="20"/>
  <c r="AP382" i="20"/>
  <c r="AU382" i="20" s="1"/>
  <c r="AP386" i="20"/>
  <c r="AU386" i="20" s="1"/>
  <c r="Y386" i="20"/>
  <c r="AL347" i="20"/>
  <c r="AU347" i="20" s="1"/>
  <c r="U347" i="20"/>
  <c r="AL359" i="20"/>
  <c r="AU359" i="20" s="1"/>
  <c r="U359" i="20"/>
  <c r="Y298" i="20"/>
  <c r="AP298" i="20"/>
  <c r="AU298" i="20" s="1"/>
  <c r="AP292" i="20"/>
  <c r="AU292" i="20" s="1"/>
  <c r="Y292" i="20"/>
  <c r="AP387" i="20"/>
  <c r="AU387" i="20" s="1"/>
  <c r="Y387" i="20"/>
  <c r="Y399" i="20"/>
  <c r="AP399" i="20"/>
  <c r="AU399" i="20" s="1"/>
  <c r="U267" i="19"/>
  <c r="AL267" i="19"/>
  <c r="AU267" i="19" s="1"/>
  <c r="AP307" i="19"/>
  <c r="AU307" i="19" s="1"/>
  <c r="Y307" i="19"/>
  <c r="Y295" i="19"/>
  <c r="AP295" i="19"/>
  <c r="AU295" i="19" s="1"/>
  <c r="Y212" i="19"/>
  <c r="AP212" i="19"/>
  <c r="AU212" i="19" s="1"/>
  <c r="Y319" i="19"/>
  <c r="AP319" i="19"/>
  <c r="AU319" i="19" s="1"/>
  <c r="AL268" i="19"/>
  <c r="AU268" i="19" s="1"/>
  <c r="U268" i="19"/>
  <c r="Y218" i="19"/>
  <c r="AP218" i="19"/>
  <c r="AU218" i="19" s="1"/>
  <c r="Y310" i="19"/>
  <c r="AP310" i="19"/>
  <c r="AU310" i="19" s="1"/>
  <c r="U272" i="19"/>
  <c r="AL272" i="19"/>
  <c r="AU272" i="19" s="1"/>
  <c r="AP297" i="19"/>
  <c r="AU297" i="19" s="1"/>
  <c r="Y297" i="19"/>
  <c r="AP306" i="19"/>
  <c r="AU306" i="19" s="1"/>
  <c r="Y306" i="19"/>
  <c r="U274" i="19"/>
  <c r="AL274" i="19"/>
  <c r="AU274" i="19" s="1"/>
  <c r="Y315" i="19"/>
  <c r="AP315" i="19"/>
  <c r="AU315" i="19" s="1"/>
  <c r="AL205" i="19"/>
  <c r="AU205" i="19" s="1"/>
  <c r="U205" i="19"/>
  <c r="AP321" i="19"/>
  <c r="AU321" i="19" s="1"/>
  <c r="Y321" i="19"/>
  <c r="Y291" i="19"/>
  <c r="AP291" i="19"/>
  <c r="AU291" i="19" s="1"/>
  <c r="Y290" i="19"/>
  <c r="AP290" i="19"/>
  <c r="AU290" i="19" s="1"/>
  <c r="AL280" i="19"/>
  <c r="AU280" i="19" s="1"/>
  <c r="U280" i="19"/>
  <c r="AP316" i="19"/>
  <c r="AU316" i="19" s="1"/>
  <c r="Y316" i="19"/>
  <c r="AL271" i="19"/>
  <c r="AU271" i="19" s="1"/>
  <c r="U271" i="19"/>
  <c r="Y303" i="19"/>
  <c r="AP303" i="19"/>
  <c r="AU303" i="19" s="1"/>
  <c r="AP232" i="19"/>
  <c r="AU232" i="19" s="1"/>
  <c r="Y232" i="19"/>
  <c r="Y309" i="19"/>
  <c r="AP309" i="19"/>
  <c r="AU309" i="19" s="1"/>
  <c r="U279" i="19"/>
  <c r="AL279" i="19"/>
  <c r="AU279" i="19" s="1"/>
  <c r="AL282" i="19"/>
  <c r="AU282" i="19" s="1"/>
  <c r="U282" i="19"/>
  <c r="U283" i="19"/>
  <c r="AL283" i="19"/>
  <c r="AU283" i="19" s="1"/>
  <c r="Y302" i="19"/>
  <c r="AP302" i="19"/>
  <c r="AU302" i="19" s="1"/>
  <c r="AP305" i="19"/>
  <c r="AU305" i="19" s="1"/>
  <c r="Y305" i="19"/>
  <c r="AP296" i="19"/>
  <c r="AU296" i="19" s="1"/>
  <c r="Y296" i="19"/>
  <c r="Y311" i="19"/>
  <c r="AP311" i="19"/>
  <c r="AU311" i="19" s="1"/>
  <c r="AP304" i="19"/>
  <c r="AU304" i="19" s="1"/>
  <c r="Y304" i="19"/>
  <c r="U278" i="19"/>
  <c r="AL278" i="19"/>
  <c r="AU278" i="19" s="1"/>
  <c r="AP289" i="19"/>
  <c r="AU289" i="19" s="1"/>
  <c r="Y289" i="19"/>
  <c r="U281" i="19"/>
  <c r="AL281" i="19"/>
  <c r="AU281" i="19" s="1"/>
  <c r="U269" i="19"/>
  <c r="AL269" i="19"/>
  <c r="AU269" i="19" s="1"/>
  <c r="Y301" i="19"/>
  <c r="AP301" i="19"/>
  <c r="AU301" i="19" s="1"/>
  <c r="AP308" i="19"/>
  <c r="AU308" i="19" s="1"/>
  <c r="Y308" i="19"/>
  <c r="AL273" i="19"/>
  <c r="AU273" i="19" s="1"/>
  <c r="U273" i="19"/>
  <c r="U270" i="19"/>
  <c r="AL270" i="19"/>
  <c r="AU270" i="19" s="1"/>
  <c r="AL440" i="18"/>
  <c r="AU440" i="18" s="1"/>
  <c r="U440" i="18"/>
  <c r="Y392" i="18"/>
  <c r="AP392" i="18"/>
  <c r="AU392" i="18" s="1"/>
  <c r="U365" i="18"/>
  <c r="AL365" i="18"/>
  <c r="AU365" i="18" s="1"/>
  <c r="AP476" i="18"/>
  <c r="AU476" i="18" s="1"/>
  <c r="Y476" i="18"/>
  <c r="U443" i="18"/>
  <c r="AL443" i="18"/>
  <c r="AU443" i="18" s="1"/>
  <c r="U433" i="18"/>
  <c r="AL433" i="18"/>
  <c r="AU433" i="18" s="1"/>
  <c r="AP462" i="18"/>
  <c r="AU462" i="18" s="1"/>
  <c r="Y462" i="18"/>
  <c r="Y479" i="18"/>
  <c r="AP479" i="18"/>
  <c r="AU479" i="18" s="1"/>
  <c r="Y457" i="18"/>
  <c r="AP457" i="18"/>
  <c r="AU457" i="18" s="1"/>
  <c r="AL427" i="18"/>
  <c r="AU427" i="18" s="1"/>
  <c r="U427" i="18"/>
  <c r="AP471" i="18"/>
  <c r="AU471" i="18" s="1"/>
  <c r="Y471" i="18"/>
  <c r="AL441" i="18"/>
  <c r="AU441" i="18" s="1"/>
  <c r="U441" i="18"/>
  <c r="AP466" i="18"/>
  <c r="AU466" i="18" s="1"/>
  <c r="Y466" i="18"/>
  <c r="AP464" i="18"/>
  <c r="AU464" i="18" s="1"/>
  <c r="Y464" i="18"/>
  <c r="Y451" i="18"/>
  <c r="AP451" i="18"/>
  <c r="AU451" i="18" s="1"/>
  <c r="AP450" i="18"/>
  <c r="AU450" i="18" s="1"/>
  <c r="Y450" i="18"/>
  <c r="Y401" i="18"/>
  <c r="AP401" i="18"/>
  <c r="AU401" i="18" s="1"/>
  <c r="AP378" i="18"/>
  <c r="AU378" i="18" s="1"/>
  <c r="Y378" i="18"/>
  <c r="Y467" i="18"/>
  <c r="AP467" i="18"/>
  <c r="AU467" i="18" s="1"/>
  <c r="Y465" i="18"/>
  <c r="AP465" i="18"/>
  <c r="AU465" i="18" s="1"/>
  <c r="Y372" i="18"/>
  <c r="AP372" i="18"/>
  <c r="AU372" i="18" s="1"/>
  <c r="AL431" i="18"/>
  <c r="AU431" i="18" s="1"/>
  <c r="U431" i="18"/>
  <c r="AL438" i="18"/>
  <c r="AU438" i="18" s="1"/>
  <c r="U438" i="18"/>
  <c r="U434" i="18"/>
  <c r="AL434" i="18"/>
  <c r="AU434" i="18" s="1"/>
  <c r="Y469" i="18"/>
  <c r="AP469" i="18"/>
  <c r="AU469" i="18" s="1"/>
  <c r="Y475" i="18"/>
  <c r="AP475" i="18"/>
  <c r="AU475" i="18" s="1"/>
  <c r="AL428" i="18"/>
  <c r="AU428" i="18" s="1"/>
  <c r="U428" i="18"/>
  <c r="U430" i="18"/>
  <c r="AL430" i="18"/>
  <c r="AU430" i="18" s="1"/>
  <c r="U439" i="18"/>
  <c r="AL439" i="18"/>
  <c r="AU439" i="18" s="1"/>
  <c r="Y461" i="18"/>
  <c r="AP461" i="18"/>
  <c r="AU461" i="18" s="1"/>
  <c r="AP449" i="18"/>
  <c r="AU449" i="18" s="1"/>
  <c r="Y449" i="18"/>
  <c r="AL432" i="18"/>
  <c r="AU432" i="18" s="1"/>
  <c r="U432" i="18"/>
  <c r="U442" i="18"/>
  <c r="AL442" i="18"/>
  <c r="AU442" i="18" s="1"/>
  <c r="AP470" i="18"/>
  <c r="AU470" i="18" s="1"/>
  <c r="Y470" i="18"/>
  <c r="Y468" i="18"/>
  <c r="AP468" i="18"/>
  <c r="AU468" i="18" s="1"/>
  <c r="Y455" i="18"/>
  <c r="AP455" i="18"/>
  <c r="AU455" i="18" s="1"/>
  <c r="AP456" i="18"/>
  <c r="AU456" i="18" s="1"/>
  <c r="Y456" i="18"/>
  <c r="AP463" i="18"/>
  <c r="AU463" i="18" s="1"/>
  <c r="Y463" i="18"/>
  <c r="AL429" i="18"/>
  <c r="AU429" i="18" s="1"/>
  <c r="U429" i="18"/>
  <c r="AP289" i="17"/>
  <c r="AU289" i="17" s="1"/>
  <c r="Y289" i="17"/>
  <c r="AL283" i="17"/>
  <c r="AU283" i="17" s="1"/>
  <c r="U283" i="17"/>
  <c r="Y295" i="17"/>
  <c r="AP295" i="17"/>
  <c r="AU295" i="17" s="1"/>
  <c r="U273" i="17"/>
  <c r="AL273" i="17"/>
  <c r="AU273" i="17" s="1"/>
  <c r="Y218" i="17"/>
  <c r="AP218" i="17"/>
  <c r="AU218" i="17" s="1"/>
  <c r="U267" i="17"/>
  <c r="AL267" i="17"/>
  <c r="AU267" i="17" s="1"/>
  <c r="AP302" i="17"/>
  <c r="AU302" i="17" s="1"/>
  <c r="Y302" i="17"/>
  <c r="Y307" i="17"/>
  <c r="AP307" i="17"/>
  <c r="AU307" i="17" s="1"/>
  <c r="AP304" i="17"/>
  <c r="AU304" i="17" s="1"/>
  <c r="Y304" i="17"/>
  <c r="Y212" i="17"/>
  <c r="AP212" i="17"/>
  <c r="AU212" i="17" s="1"/>
  <c r="Y315" i="17"/>
  <c r="AP315" i="17"/>
  <c r="AU315" i="17" s="1"/>
  <c r="AP316" i="17"/>
  <c r="AU316" i="17" s="1"/>
  <c r="Y316" i="17"/>
  <c r="U281" i="17"/>
  <c r="AL281" i="17"/>
  <c r="AU281" i="17" s="1"/>
  <c r="Y297" i="17"/>
  <c r="AP297" i="17"/>
  <c r="AU297" i="17" s="1"/>
  <c r="AL274" i="17"/>
  <c r="AU274" i="17" s="1"/>
  <c r="U274" i="17"/>
  <c r="AP305" i="17"/>
  <c r="AU305" i="17" s="1"/>
  <c r="Y305" i="17"/>
  <c r="AP311" i="17"/>
  <c r="AU311" i="17" s="1"/>
  <c r="Y311" i="17"/>
  <c r="U279" i="17"/>
  <c r="AL279" i="17"/>
  <c r="AU279" i="17" s="1"/>
  <c r="U270" i="17"/>
  <c r="AL270" i="17"/>
  <c r="AU270" i="17" s="1"/>
  <c r="AL269" i="17"/>
  <c r="AU269" i="17" s="1"/>
  <c r="U269" i="17"/>
  <c r="AL280" i="17"/>
  <c r="AU280" i="17" s="1"/>
  <c r="U280" i="17"/>
  <c r="AP290" i="17"/>
  <c r="AU290" i="17" s="1"/>
  <c r="Y290" i="17"/>
  <c r="AP303" i="17"/>
  <c r="AU303" i="17" s="1"/>
  <c r="Y303" i="17"/>
  <c r="Y321" i="17"/>
  <c r="AP321" i="17"/>
  <c r="AU321" i="17" s="1"/>
  <c r="U268" i="17"/>
  <c r="AL268" i="17"/>
  <c r="AU268" i="17" s="1"/>
  <c r="AL278" i="17"/>
  <c r="AU278" i="17" s="1"/>
  <c r="U278" i="17"/>
  <c r="Y232" i="17"/>
  <c r="AP232" i="17"/>
  <c r="AU232" i="17" s="1"/>
  <c r="Y306" i="17"/>
  <c r="AP306" i="17"/>
  <c r="AU306" i="17" s="1"/>
  <c r="AP309" i="17"/>
  <c r="AU309" i="17" s="1"/>
  <c r="Y309" i="17"/>
  <c r="AL271" i="17"/>
  <c r="AU271" i="17" s="1"/>
  <c r="U271" i="17"/>
  <c r="AL205" i="17"/>
  <c r="AU205" i="17" s="1"/>
  <c r="U205" i="17"/>
  <c r="U272" i="17"/>
  <c r="AL272" i="17"/>
  <c r="AU272" i="17" s="1"/>
  <c r="AP301" i="17"/>
  <c r="AU301" i="17" s="1"/>
  <c r="Y301" i="17"/>
  <c r="Y308" i="17"/>
  <c r="AP308" i="17"/>
  <c r="AU308" i="17" s="1"/>
  <c r="AP310" i="17"/>
  <c r="AU310" i="17" s="1"/>
  <c r="Y310" i="17"/>
  <c r="AP291" i="17"/>
  <c r="AU291" i="17" s="1"/>
  <c r="Y291" i="17"/>
  <c r="Y296" i="17"/>
  <c r="AP296" i="17"/>
  <c r="AU296" i="17" s="1"/>
  <c r="AP319" i="17"/>
  <c r="AU319" i="17" s="1"/>
  <c r="Y319" i="17"/>
  <c r="U282" i="17"/>
  <c r="AL282" i="17"/>
  <c r="AU282" i="17" s="1"/>
  <c r="Y475" i="16"/>
  <c r="AP475" i="16"/>
  <c r="AU475" i="16" s="1"/>
  <c r="U434" i="16"/>
  <c r="AL434" i="16"/>
  <c r="AU434" i="16" s="1"/>
  <c r="U440" i="16"/>
  <c r="AL440" i="16"/>
  <c r="AU440" i="16" s="1"/>
  <c r="U430" i="16"/>
  <c r="AL430" i="16"/>
  <c r="AU430" i="16" s="1"/>
  <c r="Y470" i="16"/>
  <c r="AP470" i="16"/>
  <c r="AU470" i="16" s="1"/>
  <c r="AP372" i="16"/>
  <c r="AU372" i="16" s="1"/>
  <c r="Y372" i="16"/>
  <c r="AP471" i="16"/>
  <c r="AU471" i="16" s="1"/>
  <c r="Y471" i="16"/>
  <c r="AL438" i="16"/>
  <c r="AU438" i="16" s="1"/>
  <c r="U438" i="16"/>
  <c r="AP450" i="16"/>
  <c r="AU450" i="16" s="1"/>
  <c r="Y450" i="16"/>
  <c r="AP449" i="16"/>
  <c r="AU449" i="16" s="1"/>
  <c r="Y449" i="16"/>
  <c r="Y401" i="16"/>
  <c r="AP401" i="16"/>
  <c r="AU401" i="16" s="1"/>
  <c r="AP465" i="16"/>
  <c r="AU465" i="16" s="1"/>
  <c r="Y465" i="16"/>
  <c r="AP463" i="16"/>
  <c r="AU463" i="16" s="1"/>
  <c r="Y463" i="16"/>
  <c r="AP464" i="16"/>
  <c r="AU464" i="16" s="1"/>
  <c r="Y464" i="16"/>
  <c r="AP466" i="16"/>
  <c r="AU466" i="16" s="1"/>
  <c r="Y466" i="16"/>
  <c r="Y451" i="16"/>
  <c r="AP451" i="16"/>
  <c r="AU451" i="16" s="1"/>
  <c r="Y378" i="16"/>
  <c r="AP378" i="16"/>
  <c r="AU378" i="16" s="1"/>
  <c r="AP476" i="16"/>
  <c r="AU476" i="16" s="1"/>
  <c r="Y476" i="16"/>
  <c r="AL431" i="16"/>
  <c r="AU431" i="16" s="1"/>
  <c r="U431" i="16"/>
  <c r="AL441" i="16"/>
  <c r="AU441" i="16" s="1"/>
  <c r="U441" i="16"/>
  <c r="Y462" i="16"/>
  <c r="AP462" i="16"/>
  <c r="AU462" i="16" s="1"/>
  <c r="AL432" i="16"/>
  <c r="AU432" i="16" s="1"/>
  <c r="U432" i="16"/>
  <c r="Y461" i="16"/>
  <c r="AP461" i="16"/>
  <c r="AU461" i="16" s="1"/>
  <c r="Y457" i="16"/>
  <c r="AP457" i="16"/>
  <c r="AU457" i="16" s="1"/>
  <c r="AL428" i="16"/>
  <c r="AU428" i="16" s="1"/>
  <c r="U428" i="16"/>
  <c r="U433" i="16"/>
  <c r="AL433" i="16"/>
  <c r="AU433" i="16" s="1"/>
  <c r="AL365" i="16"/>
  <c r="AU365" i="16" s="1"/>
  <c r="U365" i="16"/>
  <c r="AL427" i="16"/>
  <c r="AU427" i="16" s="1"/>
  <c r="U427" i="16"/>
  <c r="U442" i="16"/>
  <c r="AL442" i="16"/>
  <c r="AU442" i="16" s="1"/>
  <c r="AP479" i="16"/>
  <c r="AU479" i="16" s="1"/>
  <c r="Y479" i="16"/>
  <c r="U443" i="16"/>
  <c r="AL443" i="16"/>
  <c r="AU443" i="16" s="1"/>
  <c r="AL429" i="16"/>
  <c r="AU429" i="16" s="1"/>
  <c r="U429" i="16"/>
  <c r="Y455" i="16"/>
  <c r="AP455" i="16"/>
  <c r="AU455" i="16" s="1"/>
  <c r="Y468" i="16"/>
  <c r="AP468" i="16"/>
  <c r="AU468" i="16" s="1"/>
  <c r="AP456" i="16"/>
  <c r="AU456" i="16" s="1"/>
  <c r="Y456" i="16"/>
  <c r="AP467" i="16"/>
  <c r="AU467" i="16" s="1"/>
  <c r="Y467" i="16"/>
  <c r="Y392" i="16"/>
  <c r="AP392" i="16"/>
  <c r="AU392" i="16" s="1"/>
  <c r="Y469" i="16"/>
  <c r="AP469" i="16"/>
  <c r="AU469" i="16" s="1"/>
  <c r="U439" i="16"/>
  <c r="AL439" i="16"/>
  <c r="AU439" i="16" s="1"/>
  <c r="AP292" i="15"/>
  <c r="AU292" i="15" s="1"/>
  <c r="Y292" i="15"/>
  <c r="AP386" i="15"/>
  <c r="AU386" i="15" s="1"/>
  <c r="Y386" i="15"/>
  <c r="AL348" i="15"/>
  <c r="AU348" i="15" s="1"/>
  <c r="U348" i="15"/>
  <c r="Y391" i="15"/>
  <c r="AP391" i="15"/>
  <c r="AU391" i="15" s="1"/>
  <c r="AP382" i="15"/>
  <c r="AU382" i="15" s="1"/>
  <c r="Y382" i="15"/>
  <c r="AP387" i="15"/>
  <c r="AU387" i="15" s="1"/>
  <c r="Y387" i="15"/>
  <c r="AP376" i="15"/>
  <c r="AU376" i="15" s="1"/>
  <c r="Y376" i="15"/>
  <c r="AP375" i="15"/>
  <c r="AU375" i="15" s="1"/>
  <c r="Y375" i="15"/>
  <c r="AL285" i="15"/>
  <c r="AU285" i="15" s="1"/>
  <c r="U285" i="15"/>
  <c r="Y384" i="15"/>
  <c r="AP384" i="15"/>
  <c r="AU384" i="15" s="1"/>
  <c r="AL359" i="15"/>
  <c r="AU359" i="15" s="1"/>
  <c r="U359" i="15"/>
  <c r="Y371" i="15"/>
  <c r="AP371" i="15"/>
  <c r="AU371" i="15" s="1"/>
  <c r="U358" i="15"/>
  <c r="AL358" i="15"/>
  <c r="AU358" i="15" s="1"/>
  <c r="Y369" i="15"/>
  <c r="AP369" i="15"/>
  <c r="AU369" i="15" s="1"/>
  <c r="AP381" i="15"/>
  <c r="AU381" i="15" s="1"/>
  <c r="Y381" i="15"/>
  <c r="AP377" i="15"/>
  <c r="AU377" i="15" s="1"/>
  <c r="Y377" i="15"/>
  <c r="AL361" i="15"/>
  <c r="AU361" i="15" s="1"/>
  <c r="U361" i="15"/>
  <c r="U349" i="15"/>
  <c r="AL349" i="15"/>
  <c r="AU349" i="15" s="1"/>
  <c r="AL352" i="15"/>
  <c r="AU352" i="15" s="1"/>
  <c r="U352" i="15"/>
  <c r="AL350" i="15"/>
  <c r="AU350" i="15" s="1"/>
  <c r="U350" i="15"/>
  <c r="U347" i="15"/>
  <c r="AL347" i="15"/>
  <c r="AU347" i="15" s="1"/>
  <c r="Y385" i="15"/>
  <c r="AP385" i="15"/>
  <c r="AU385" i="15" s="1"/>
  <c r="Y396" i="15"/>
  <c r="AP396" i="15"/>
  <c r="AU396" i="15" s="1"/>
  <c r="AP390" i="15"/>
  <c r="AU390" i="15" s="1"/>
  <c r="Y390" i="15"/>
  <c r="AL362" i="15"/>
  <c r="AU362" i="15" s="1"/>
  <c r="U362" i="15"/>
  <c r="Y298" i="15"/>
  <c r="AP298" i="15"/>
  <c r="AU298" i="15" s="1"/>
  <c r="U351" i="15"/>
  <c r="AL351" i="15"/>
  <c r="AU351" i="15" s="1"/>
  <c r="AP388" i="15"/>
  <c r="AU388" i="15" s="1"/>
  <c r="Y388" i="15"/>
  <c r="AL353" i="15"/>
  <c r="AU353" i="15" s="1"/>
  <c r="U353" i="15"/>
  <c r="U363" i="15"/>
  <c r="AL363" i="15"/>
  <c r="AU363" i="15" s="1"/>
  <c r="U354" i="15"/>
  <c r="AL354" i="15"/>
  <c r="AU354" i="15" s="1"/>
  <c r="Y370" i="15"/>
  <c r="AP370" i="15"/>
  <c r="AU370" i="15" s="1"/>
  <c r="AP312" i="15"/>
  <c r="AU312" i="15" s="1"/>
  <c r="Y312" i="15"/>
  <c r="Y383" i="15"/>
  <c r="AP383" i="15"/>
  <c r="AU383" i="15" s="1"/>
  <c r="AP395" i="15"/>
  <c r="AU395" i="15" s="1"/>
  <c r="Y395" i="15"/>
  <c r="Y401" i="15"/>
  <c r="AP401" i="15"/>
  <c r="AU401" i="15" s="1"/>
  <c r="Y399" i="15"/>
  <c r="AP399" i="15"/>
  <c r="AU399" i="15" s="1"/>
  <c r="U360" i="15"/>
  <c r="AL360" i="15"/>
  <c r="AU360" i="15" s="1"/>
  <c r="AP389" i="15"/>
  <c r="AU389" i="15" s="1"/>
  <c r="Y389" i="15"/>
  <c r="AL365" i="14"/>
  <c r="AU365" i="14" s="1"/>
  <c r="U365" i="14"/>
  <c r="AP464" i="14"/>
  <c r="AU464" i="14" s="1"/>
  <c r="Y464" i="14"/>
  <c r="Y481" i="14"/>
  <c r="AP481" i="14"/>
  <c r="AU481" i="14" s="1"/>
  <c r="U442" i="14"/>
  <c r="AL442" i="14"/>
  <c r="AU442" i="14" s="1"/>
  <c r="Y467" i="14"/>
  <c r="AP467" i="14"/>
  <c r="AU467" i="14" s="1"/>
  <c r="Y457" i="14"/>
  <c r="AP457" i="14"/>
  <c r="AU457" i="14" s="1"/>
  <c r="U439" i="14"/>
  <c r="AL439" i="14"/>
  <c r="AU439" i="14" s="1"/>
  <c r="AP466" i="14"/>
  <c r="AU466" i="14" s="1"/>
  <c r="Y466" i="14"/>
  <c r="Y372" i="14"/>
  <c r="AP372" i="14"/>
  <c r="AU372" i="14" s="1"/>
  <c r="AP462" i="14"/>
  <c r="AU462" i="14" s="1"/>
  <c r="Y462" i="14"/>
  <c r="Y456" i="14"/>
  <c r="AP456" i="14"/>
  <c r="AU456" i="14" s="1"/>
  <c r="U430" i="14"/>
  <c r="AL430" i="14"/>
  <c r="AU430" i="14" s="1"/>
  <c r="AL438" i="14"/>
  <c r="AU438" i="14" s="1"/>
  <c r="U438" i="14"/>
  <c r="AL434" i="14"/>
  <c r="AU434" i="14" s="1"/>
  <c r="U434" i="14"/>
  <c r="Y455" i="14"/>
  <c r="AP455" i="14"/>
  <c r="AU455" i="14" s="1"/>
  <c r="AP471" i="14"/>
  <c r="AU471" i="14" s="1"/>
  <c r="Y471" i="14"/>
  <c r="AL432" i="14"/>
  <c r="AU432" i="14" s="1"/>
  <c r="U432" i="14"/>
  <c r="AP451" i="14"/>
  <c r="AU451" i="14" s="1"/>
  <c r="Y451" i="14"/>
  <c r="AP463" i="14"/>
  <c r="AU463" i="14" s="1"/>
  <c r="Y463" i="14"/>
  <c r="AP449" i="14"/>
  <c r="AU449" i="14" s="1"/>
  <c r="Y449" i="14"/>
  <c r="U433" i="14"/>
  <c r="AL433" i="14"/>
  <c r="AU433" i="14" s="1"/>
  <c r="Y479" i="14"/>
  <c r="AP479" i="14"/>
  <c r="AU479" i="14" s="1"/>
  <c r="AP450" i="14"/>
  <c r="AU450" i="14" s="1"/>
  <c r="Y450" i="14"/>
  <c r="AL443" i="14"/>
  <c r="AU443" i="14" s="1"/>
  <c r="U443" i="14"/>
  <c r="Y475" i="14"/>
  <c r="AP475" i="14"/>
  <c r="AU475" i="14" s="1"/>
  <c r="Y461" i="14"/>
  <c r="AP461" i="14"/>
  <c r="AU461" i="14" s="1"/>
  <c r="Y378" i="14"/>
  <c r="AP378" i="14"/>
  <c r="AU378" i="14" s="1"/>
  <c r="U440" i="14"/>
  <c r="AL440" i="14"/>
  <c r="AU440" i="14" s="1"/>
  <c r="AL427" i="14"/>
  <c r="AU427" i="14" s="1"/>
  <c r="U427" i="14"/>
  <c r="AP465" i="14"/>
  <c r="AU465" i="14" s="1"/>
  <c r="Y465" i="14"/>
  <c r="AP392" i="14"/>
  <c r="AU392" i="14" s="1"/>
  <c r="Y392" i="14"/>
  <c r="U431" i="14"/>
  <c r="AL431" i="14"/>
  <c r="AU431" i="14" s="1"/>
  <c r="U428" i="14"/>
  <c r="AL428" i="14"/>
  <c r="AU428" i="14" s="1"/>
  <c r="AL441" i="14"/>
  <c r="AU441" i="14" s="1"/>
  <c r="U441" i="14"/>
  <c r="AP476" i="14"/>
  <c r="AU476" i="14" s="1"/>
  <c r="Y476" i="14"/>
  <c r="Y468" i="14"/>
  <c r="AP468" i="14"/>
  <c r="AU468" i="14" s="1"/>
  <c r="AL429" i="14"/>
  <c r="AU429" i="14" s="1"/>
  <c r="U429" i="14"/>
  <c r="AP470" i="14"/>
  <c r="AU470" i="14" s="1"/>
  <c r="Y470" i="14"/>
  <c r="Y469" i="14"/>
  <c r="AP469" i="14"/>
  <c r="AU469" i="14" s="1"/>
  <c r="AL273" i="13"/>
  <c r="AU273" i="13" s="1"/>
  <c r="U273" i="13"/>
  <c r="AP319" i="13"/>
  <c r="AU319" i="13" s="1"/>
  <c r="Y319" i="13"/>
  <c r="U205" i="13"/>
  <c r="AL205" i="13"/>
  <c r="AU205" i="13" s="1"/>
  <c r="Y305" i="13"/>
  <c r="AP305" i="13"/>
  <c r="AU305" i="13" s="1"/>
  <c r="AL268" i="13"/>
  <c r="AU268" i="13" s="1"/>
  <c r="U268" i="13"/>
  <c r="Y306" i="13"/>
  <c r="AP306" i="13"/>
  <c r="AU306" i="13" s="1"/>
  <c r="AP308" i="13"/>
  <c r="AU308" i="13" s="1"/>
  <c r="Y308" i="13"/>
  <c r="Y304" i="13"/>
  <c r="AP304" i="13"/>
  <c r="AU304" i="13" s="1"/>
  <c r="Y311" i="13"/>
  <c r="AP311" i="13"/>
  <c r="AU311" i="13" s="1"/>
  <c r="U281" i="13"/>
  <c r="AL281" i="13"/>
  <c r="AU281" i="13" s="1"/>
  <c r="AP289" i="13"/>
  <c r="AU289" i="13" s="1"/>
  <c r="Y289" i="13"/>
  <c r="U269" i="13"/>
  <c r="AL269" i="13"/>
  <c r="AU269" i="13" s="1"/>
  <c r="AP302" i="13"/>
  <c r="AU302" i="13" s="1"/>
  <c r="Y302" i="13"/>
  <c r="AP232" i="13"/>
  <c r="AU232" i="13" s="1"/>
  <c r="Y232" i="13"/>
  <c r="AP291" i="13"/>
  <c r="AU291" i="13" s="1"/>
  <c r="Y291" i="13"/>
  <c r="Y295" i="13"/>
  <c r="AP295" i="13"/>
  <c r="AU295" i="13" s="1"/>
  <c r="AP303" i="13"/>
  <c r="AU303" i="13" s="1"/>
  <c r="Y303" i="13"/>
  <c r="AP307" i="13"/>
  <c r="AU307" i="13" s="1"/>
  <c r="Y307" i="13"/>
  <c r="AL279" i="13"/>
  <c r="AU279" i="13" s="1"/>
  <c r="U279" i="13"/>
  <c r="Y290" i="13"/>
  <c r="AP290" i="13"/>
  <c r="AU290" i="13" s="1"/>
  <c r="AL280" i="13"/>
  <c r="AU280" i="13" s="1"/>
  <c r="U280" i="13"/>
  <c r="AP301" i="13"/>
  <c r="AU301" i="13" s="1"/>
  <c r="Y301" i="13"/>
  <c r="U272" i="13"/>
  <c r="AL272" i="13"/>
  <c r="AU272" i="13" s="1"/>
  <c r="Y321" i="13"/>
  <c r="AP321" i="13"/>
  <c r="AU321" i="13" s="1"/>
  <c r="AL270" i="13"/>
  <c r="AU270" i="13" s="1"/>
  <c r="U270" i="13"/>
  <c r="AP218" i="13"/>
  <c r="AU218" i="13" s="1"/>
  <c r="Y218" i="13"/>
  <c r="AP297" i="13"/>
  <c r="AU297" i="13" s="1"/>
  <c r="Y297" i="13"/>
  <c r="AL271" i="13"/>
  <c r="AU271" i="13" s="1"/>
  <c r="U271" i="13"/>
  <c r="Y316" i="13"/>
  <c r="AP316" i="13"/>
  <c r="AU316" i="13" s="1"/>
  <c r="AL282" i="13"/>
  <c r="AU282" i="13" s="1"/>
  <c r="U282" i="13"/>
  <c r="U267" i="13"/>
  <c r="AL267" i="13"/>
  <c r="AU267" i="13" s="1"/>
  <c r="Y212" i="13"/>
  <c r="AP212" i="13"/>
  <c r="AU212" i="13" s="1"/>
  <c r="AP310" i="13"/>
  <c r="AU310" i="13" s="1"/>
  <c r="Y310" i="13"/>
  <c r="U274" i="13"/>
  <c r="AL274" i="13"/>
  <c r="AU274" i="13" s="1"/>
  <c r="U283" i="13"/>
  <c r="AL283" i="13"/>
  <c r="AU283" i="13" s="1"/>
  <c r="U278" i="13"/>
  <c r="AL278" i="13"/>
  <c r="AU278" i="13" s="1"/>
  <c r="AP309" i="13"/>
  <c r="AU309" i="13" s="1"/>
  <c r="Y309" i="13"/>
  <c r="AP315" i="13"/>
  <c r="AU315" i="13" s="1"/>
  <c r="Y315" i="13"/>
  <c r="AP296" i="13"/>
  <c r="AU296" i="13" s="1"/>
  <c r="Y296" i="13"/>
  <c r="Y369" i="12"/>
  <c r="AP369" i="12"/>
  <c r="AU369" i="12" s="1"/>
  <c r="U363" i="12"/>
  <c r="AL363" i="12"/>
  <c r="AU363" i="12" s="1"/>
  <c r="AP370" i="12"/>
  <c r="AU370" i="12" s="1"/>
  <c r="Y370" i="12"/>
  <c r="AL354" i="12"/>
  <c r="AU354" i="12" s="1"/>
  <c r="U354" i="12"/>
  <c r="AL359" i="12"/>
  <c r="AU359" i="12" s="1"/>
  <c r="U359" i="12"/>
  <c r="Y395" i="12"/>
  <c r="AP395" i="12"/>
  <c r="AU395" i="12" s="1"/>
  <c r="AP382" i="12"/>
  <c r="AU382" i="12" s="1"/>
  <c r="Y382" i="12"/>
  <c r="Y399" i="12"/>
  <c r="AP399" i="12"/>
  <c r="AU399" i="12" s="1"/>
  <c r="Y387" i="12"/>
  <c r="AP387" i="12"/>
  <c r="AU387" i="12" s="1"/>
  <c r="AP391" i="12"/>
  <c r="AU391" i="12" s="1"/>
  <c r="Y391" i="12"/>
  <c r="Y378" i="12"/>
  <c r="AP378" i="12"/>
  <c r="AU378" i="12" s="1"/>
  <c r="AP396" i="12"/>
  <c r="AU396" i="12" s="1"/>
  <c r="Y396" i="12"/>
  <c r="AP384" i="12"/>
  <c r="AU384" i="12" s="1"/>
  <c r="Y384" i="12"/>
  <c r="Y377" i="12"/>
  <c r="AP377" i="12"/>
  <c r="AU377" i="12" s="1"/>
  <c r="U365" i="12"/>
  <c r="AL365" i="12"/>
  <c r="AU365" i="12" s="1"/>
  <c r="AL352" i="12"/>
  <c r="AU352" i="12" s="1"/>
  <c r="U352" i="12"/>
  <c r="AL347" i="12"/>
  <c r="AU347" i="12" s="1"/>
  <c r="U347" i="12"/>
  <c r="Y383" i="12"/>
  <c r="AP383" i="12"/>
  <c r="AU383" i="12" s="1"/>
  <c r="U353" i="12"/>
  <c r="AL353" i="12"/>
  <c r="AU353" i="12" s="1"/>
  <c r="AP371" i="12"/>
  <c r="AU371" i="12" s="1"/>
  <c r="Y371" i="12"/>
  <c r="Y381" i="12"/>
  <c r="AP381" i="12"/>
  <c r="AU381" i="12" s="1"/>
  <c r="AP386" i="12"/>
  <c r="AU386" i="12" s="1"/>
  <c r="Y386" i="12"/>
  <c r="AL351" i="12"/>
  <c r="AU351" i="12" s="1"/>
  <c r="U351" i="12"/>
  <c r="Y389" i="12"/>
  <c r="AP389" i="12"/>
  <c r="AU389" i="12" s="1"/>
  <c r="AP372" i="12"/>
  <c r="AU372" i="12" s="1"/>
  <c r="Y372" i="12"/>
  <c r="U348" i="12"/>
  <c r="AL348" i="12"/>
  <c r="AU348" i="12" s="1"/>
  <c r="Y375" i="12"/>
  <c r="AP375" i="12"/>
  <c r="AU375" i="12" s="1"/>
  <c r="Y376" i="12"/>
  <c r="AP376" i="12"/>
  <c r="AU376" i="12" s="1"/>
  <c r="AP401" i="12"/>
  <c r="AU401" i="12" s="1"/>
  <c r="Y401" i="12"/>
  <c r="AP385" i="12"/>
  <c r="AU385" i="12" s="1"/>
  <c r="Y385" i="12"/>
  <c r="AL349" i="12"/>
  <c r="AU349" i="12" s="1"/>
  <c r="U349" i="12"/>
  <c r="U358" i="12"/>
  <c r="AL358" i="12"/>
  <c r="AU358" i="12" s="1"/>
  <c r="Y390" i="12"/>
  <c r="AP390" i="12"/>
  <c r="AU390" i="12" s="1"/>
  <c r="Y312" i="12"/>
  <c r="AP312" i="12"/>
  <c r="AU312" i="12" s="1"/>
  <c r="Y388" i="12"/>
  <c r="AP388" i="12"/>
  <c r="AU388" i="12" s="1"/>
  <c r="U362" i="12"/>
  <c r="AL362" i="12"/>
  <c r="AU362" i="12" s="1"/>
  <c r="AL360" i="12"/>
  <c r="AU360" i="12" s="1"/>
  <c r="U360" i="12"/>
  <c r="AL361" i="12"/>
  <c r="AU361" i="12" s="1"/>
  <c r="U361" i="12"/>
  <c r="AL350" i="12"/>
  <c r="AU350" i="12" s="1"/>
  <c r="U350" i="12"/>
  <c r="Y469" i="20" l="1"/>
  <c r="AP469" i="20"/>
  <c r="AU469" i="20" s="1"/>
  <c r="U427" i="20"/>
  <c r="AL427" i="20"/>
  <c r="AU427" i="20" s="1"/>
  <c r="AP450" i="20"/>
  <c r="AU450" i="20" s="1"/>
  <c r="Y450" i="20"/>
  <c r="AP466" i="20"/>
  <c r="AU466" i="20" s="1"/>
  <c r="Y466" i="20"/>
  <c r="U430" i="20"/>
  <c r="AL430" i="20"/>
  <c r="AU430" i="20" s="1"/>
  <c r="AP462" i="20"/>
  <c r="AU462" i="20" s="1"/>
  <c r="Y462" i="20"/>
  <c r="U440" i="20"/>
  <c r="AL440" i="20"/>
  <c r="AU440" i="20" s="1"/>
  <c r="AP449" i="20"/>
  <c r="AU449" i="20" s="1"/>
  <c r="Y449" i="20"/>
  <c r="AL431" i="20"/>
  <c r="AU431" i="20" s="1"/>
  <c r="U431" i="20"/>
  <c r="Y468" i="20"/>
  <c r="AP468" i="20"/>
  <c r="AU468" i="20" s="1"/>
  <c r="AL443" i="20"/>
  <c r="AU443" i="20" s="1"/>
  <c r="U443" i="20"/>
  <c r="AP392" i="20"/>
  <c r="AU392" i="20" s="1"/>
  <c r="Y392" i="20"/>
  <c r="Y457" i="20"/>
  <c r="AP457" i="20"/>
  <c r="AU457" i="20" s="1"/>
  <c r="AP471" i="20"/>
  <c r="AU471" i="20" s="1"/>
  <c r="Y471" i="20"/>
  <c r="AP470" i="20"/>
  <c r="AU470" i="20" s="1"/>
  <c r="Y470" i="20"/>
  <c r="AP476" i="20"/>
  <c r="AU476" i="20" s="1"/>
  <c r="Y476" i="20"/>
  <c r="AP464" i="20"/>
  <c r="AU464" i="20" s="1"/>
  <c r="Y464" i="20"/>
  <c r="Y372" i="20"/>
  <c r="AP372" i="20"/>
  <c r="AU372" i="20" s="1"/>
  <c r="Y475" i="20"/>
  <c r="AP475" i="20"/>
  <c r="AU475" i="20" s="1"/>
  <c r="AL441" i="20"/>
  <c r="AU441" i="20" s="1"/>
  <c r="U441" i="20"/>
  <c r="AP378" i="20"/>
  <c r="AU378" i="20" s="1"/>
  <c r="Y378" i="20"/>
  <c r="AL438" i="20"/>
  <c r="AU438" i="20" s="1"/>
  <c r="U438" i="20"/>
  <c r="U442" i="20"/>
  <c r="AL442" i="20"/>
  <c r="AU442" i="20" s="1"/>
  <c r="U433" i="20"/>
  <c r="AL433" i="20"/>
  <c r="AU433" i="20" s="1"/>
  <c r="AL434" i="20"/>
  <c r="AU434" i="20" s="1"/>
  <c r="U434" i="20"/>
  <c r="Y461" i="20"/>
  <c r="AP461" i="20"/>
  <c r="AU461" i="20" s="1"/>
  <c r="AL429" i="20"/>
  <c r="AU429" i="20" s="1"/>
  <c r="U429" i="20"/>
  <c r="Y467" i="20"/>
  <c r="AP467" i="20"/>
  <c r="AU467" i="20" s="1"/>
  <c r="Y456" i="20"/>
  <c r="AP456" i="20"/>
  <c r="AU456" i="20" s="1"/>
  <c r="Y479" i="20"/>
  <c r="AP479" i="20"/>
  <c r="AU479" i="20" s="1"/>
  <c r="AP463" i="20"/>
  <c r="AU463" i="20" s="1"/>
  <c r="Y463" i="20"/>
  <c r="AL432" i="20"/>
  <c r="AU432" i="20" s="1"/>
  <c r="U432" i="20"/>
  <c r="AL428" i="20"/>
  <c r="AU428" i="20" s="1"/>
  <c r="U428" i="20"/>
  <c r="U439" i="20"/>
  <c r="AL439" i="20"/>
  <c r="AU439" i="20" s="1"/>
  <c r="U365" i="20"/>
  <c r="AL365" i="20"/>
  <c r="AU365" i="20" s="1"/>
  <c r="AP455" i="20"/>
  <c r="AU455" i="20" s="1"/>
  <c r="Y455" i="20"/>
  <c r="AP465" i="20"/>
  <c r="AU465" i="20" s="1"/>
  <c r="Y465" i="20"/>
  <c r="AP451" i="20"/>
  <c r="AU451" i="20" s="1"/>
  <c r="Y451" i="20"/>
  <c r="Y481" i="20"/>
  <c r="AP481" i="20"/>
  <c r="AU481" i="20" s="1"/>
  <c r="AP381" i="19"/>
  <c r="AU381" i="19" s="1"/>
  <c r="Y381" i="19"/>
  <c r="AL359" i="19"/>
  <c r="AU359" i="19" s="1"/>
  <c r="U359" i="19"/>
  <c r="AP390" i="19"/>
  <c r="AU390" i="19" s="1"/>
  <c r="Y390" i="19"/>
  <c r="AL350" i="19"/>
  <c r="AU350" i="19" s="1"/>
  <c r="U350" i="19"/>
  <c r="U349" i="19"/>
  <c r="AL349" i="19"/>
  <c r="AU349" i="19" s="1"/>
  <c r="AP382" i="19"/>
  <c r="AU382" i="19" s="1"/>
  <c r="Y382" i="19"/>
  <c r="AP389" i="19"/>
  <c r="AU389" i="19" s="1"/>
  <c r="Y389" i="19"/>
  <c r="Y298" i="19"/>
  <c r="AP298" i="19"/>
  <c r="AU298" i="19" s="1"/>
  <c r="AP375" i="19"/>
  <c r="AU375" i="19" s="1"/>
  <c r="Y375" i="19"/>
  <c r="Y371" i="19"/>
  <c r="AP371" i="19"/>
  <c r="AU371" i="19" s="1"/>
  <c r="Y384" i="19"/>
  <c r="AP384" i="19"/>
  <c r="AU384" i="19" s="1"/>
  <c r="Y396" i="19"/>
  <c r="AP396" i="19"/>
  <c r="AU396" i="19" s="1"/>
  <c r="AP401" i="19"/>
  <c r="AU401" i="19" s="1"/>
  <c r="Y401" i="19"/>
  <c r="AP386" i="19"/>
  <c r="AU386" i="19" s="1"/>
  <c r="Y386" i="19"/>
  <c r="Y385" i="19"/>
  <c r="AP385" i="19"/>
  <c r="AU385" i="19" s="1"/>
  <c r="U361" i="19"/>
  <c r="AL361" i="19"/>
  <c r="AU361" i="19" s="1"/>
  <c r="Y391" i="19"/>
  <c r="AP391" i="19"/>
  <c r="AU391" i="19" s="1"/>
  <c r="U363" i="19"/>
  <c r="AL363" i="19"/>
  <c r="AU363" i="19" s="1"/>
  <c r="U351" i="19"/>
  <c r="AL351" i="19"/>
  <c r="AU351" i="19" s="1"/>
  <c r="AL353" i="19"/>
  <c r="AU353" i="19" s="1"/>
  <c r="U353" i="19"/>
  <c r="Y312" i="19"/>
  <c r="AP312" i="19"/>
  <c r="AU312" i="19" s="1"/>
  <c r="U360" i="19"/>
  <c r="AL360" i="19"/>
  <c r="AU360" i="19" s="1"/>
  <c r="AL285" i="19"/>
  <c r="AU285" i="19" s="1"/>
  <c r="U285" i="19"/>
  <c r="AP377" i="19"/>
  <c r="AU377" i="19" s="1"/>
  <c r="Y377" i="19"/>
  <c r="AL348" i="19"/>
  <c r="AU348" i="19" s="1"/>
  <c r="U348" i="19"/>
  <c r="AP387" i="19"/>
  <c r="AU387" i="19" s="1"/>
  <c r="Y387" i="19"/>
  <c r="U358" i="19"/>
  <c r="AL358" i="19"/>
  <c r="AU358" i="19" s="1"/>
  <c r="AP292" i="19"/>
  <c r="AU292" i="19" s="1"/>
  <c r="Y292" i="19"/>
  <c r="Y383" i="19"/>
  <c r="AP383" i="19"/>
  <c r="AU383" i="19" s="1"/>
  <c r="Y370" i="19"/>
  <c r="AP370" i="19"/>
  <c r="AU370" i="19" s="1"/>
  <c r="AP395" i="19"/>
  <c r="AU395" i="19" s="1"/>
  <c r="Y395" i="19"/>
  <c r="U352" i="19"/>
  <c r="AL352" i="19"/>
  <c r="AU352" i="19" s="1"/>
  <c r="Y399" i="19"/>
  <c r="AP399" i="19"/>
  <c r="AU399" i="19" s="1"/>
  <c r="U347" i="19"/>
  <c r="AL347" i="19"/>
  <c r="AU347" i="19" s="1"/>
  <c r="U354" i="19"/>
  <c r="AL354" i="19"/>
  <c r="AU354" i="19" s="1"/>
  <c r="AP388" i="19"/>
  <c r="AU388" i="19" s="1"/>
  <c r="Y388" i="19"/>
  <c r="Y369" i="19"/>
  <c r="AP369" i="19"/>
  <c r="AU369" i="19" s="1"/>
  <c r="AP376" i="19"/>
  <c r="AU376" i="19" s="1"/>
  <c r="Y376" i="19"/>
  <c r="AL362" i="19"/>
  <c r="AU362" i="19" s="1"/>
  <c r="U362" i="19"/>
  <c r="AP535" i="18"/>
  <c r="AU535" i="18" s="1"/>
  <c r="Y535" i="18"/>
  <c r="Y559" i="18"/>
  <c r="AP559" i="18"/>
  <c r="AU559" i="18" s="1"/>
  <c r="Y556" i="18"/>
  <c r="AP556" i="18"/>
  <c r="AU556" i="18" s="1"/>
  <c r="AL509" i="18"/>
  <c r="AU509" i="18" s="1"/>
  <c r="U509" i="18"/>
  <c r="Y529" i="18"/>
  <c r="AP529" i="18"/>
  <c r="AU529" i="18" s="1"/>
  <c r="U508" i="18"/>
  <c r="AL508" i="18"/>
  <c r="AU508" i="18" s="1"/>
  <c r="AL518" i="18"/>
  <c r="AU518" i="18" s="1"/>
  <c r="U518" i="18"/>
  <c r="Y551" i="18"/>
  <c r="AP551" i="18"/>
  <c r="AU551" i="18" s="1"/>
  <c r="Y542" i="18"/>
  <c r="AP542" i="18"/>
  <c r="AU542" i="18" s="1"/>
  <c r="AL514" i="18"/>
  <c r="AU514" i="18" s="1"/>
  <c r="U514" i="18"/>
  <c r="Y548" i="18"/>
  <c r="AP548" i="18"/>
  <c r="AU548" i="18" s="1"/>
  <c r="AP531" i="18"/>
  <c r="AU531" i="18" s="1"/>
  <c r="Y531" i="18"/>
  <c r="AP541" i="18"/>
  <c r="AU541" i="18" s="1"/>
  <c r="Y541" i="18"/>
  <c r="AP555" i="18"/>
  <c r="AU555" i="18" s="1"/>
  <c r="Y555" i="18"/>
  <c r="U513" i="18"/>
  <c r="AL513" i="18"/>
  <c r="AU513" i="18" s="1"/>
  <c r="Y472" i="18"/>
  <c r="AP472" i="18"/>
  <c r="AU472" i="18" s="1"/>
  <c r="Y530" i="18"/>
  <c r="AP530" i="18"/>
  <c r="AU530" i="18" s="1"/>
  <c r="U445" i="18"/>
  <c r="AL445" i="18"/>
  <c r="AU445" i="18" s="1"/>
  <c r="Y543" i="18"/>
  <c r="AP543" i="18"/>
  <c r="AU543" i="18" s="1"/>
  <c r="Y550" i="18"/>
  <c r="AP550" i="18"/>
  <c r="AU550" i="18" s="1"/>
  <c r="U511" i="18"/>
  <c r="AL511" i="18"/>
  <c r="AU511" i="18" s="1"/>
  <c r="AP458" i="18"/>
  <c r="AU458" i="18" s="1"/>
  <c r="Y458" i="18"/>
  <c r="Y544" i="18"/>
  <c r="AP544" i="18"/>
  <c r="AU544" i="18" s="1"/>
  <c r="AL507" i="18"/>
  <c r="AU507" i="18" s="1"/>
  <c r="U507" i="18"/>
  <c r="AP545" i="18"/>
  <c r="AU545" i="18" s="1"/>
  <c r="Y545" i="18"/>
  <c r="AL512" i="18"/>
  <c r="AU512" i="18" s="1"/>
  <c r="U512" i="18"/>
  <c r="AP547" i="18"/>
  <c r="AU547" i="18" s="1"/>
  <c r="Y547" i="18"/>
  <c r="AL522" i="18"/>
  <c r="AU522" i="18" s="1"/>
  <c r="U522" i="18"/>
  <c r="AL519" i="18"/>
  <c r="AU519" i="18" s="1"/>
  <c r="U519" i="18"/>
  <c r="AP549" i="18"/>
  <c r="AU549" i="18" s="1"/>
  <c r="Y549" i="18"/>
  <c r="AP452" i="18"/>
  <c r="AU452" i="18" s="1"/>
  <c r="Y452" i="18"/>
  <c r="AP481" i="18"/>
  <c r="AU481" i="18" s="1"/>
  <c r="Y481" i="18"/>
  <c r="AP537" i="18"/>
  <c r="AU537" i="18" s="1"/>
  <c r="Y537" i="18"/>
  <c r="AL523" i="18"/>
  <c r="AU523" i="18" s="1"/>
  <c r="U523" i="18"/>
  <c r="AL510" i="18"/>
  <c r="AU510" i="18" s="1"/>
  <c r="U510" i="18"/>
  <c r="AL521" i="18"/>
  <c r="AU521" i="18" s="1"/>
  <c r="U521" i="18"/>
  <c r="AP536" i="18"/>
  <c r="AU536" i="18" s="1"/>
  <c r="Y536" i="18"/>
  <c r="AP546" i="18"/>
  <c r="AU546" i="18" s="1"/>
  <c r="Y546" i="18"/>
  <c r="U520" i="18"/>
  <c r="AL520" i="18"/>
  <c r="AU520" i="18" s="1"/>
  <c r="Y387" i="17"/>
  <c r="AP387" i="17"/>
  <c r="AU387" i="17" s="1"/>
  <c r="AP396" i="17"/>
  <c r="AU396" i="17" s="1"/>
  <c r="Y396" i="17"/>
  <c r="U362" i="17"/>
  <c r="AL362" i="17"/>
  <c r="AU362" i="17" s="1"/>
  <c r="Y312" i="17"/>
  <c r="AP312" i="17"/>
  <c r="AU312" i="17" s="1"/>
  <c r="AL350" i="17"/>
  <c r="AU350" i="17" s="1"/>
  <c r="U350" i="17"/>
  <c r="Y395" i="17"/>
  <c r="AP395" i="17"/>
  <c r="AU395" i="17" s="1"/>
  <c r="AP375" i="17"/>
  <c r="AU375" i="17" s="1"/>
  <c r="Y375" i="17"/>
  <c r="U353" i="17"/>
  <c r="AL353" i="17"/>
  <c r="AU353" i="17" s="1"/>
  <c r="AP385" i="17"/>
  <c r="AU385" i="17" s="1"/>
  <c r="Y385" i="17"/>
  <c r="AP390" i="17"/>
  <c r="AU390" i="17" s="1"/>
  <c r="Y390" i="17"/>
  <c r="AL285" i="17"/>
  <c r="AU285" i="17" s="1"/>
  <c r="U285" i="17"/>
  <c r="AP383" i="17"/>
  <c r="AU383" i="17" s="1"/>
  <c r="Y383" i="17"/>
  <c r="AL354" i="17"/>
  <c r="AU354" i="17" s="1"/>
  <c r="U354" i="17"/>
  <c r="AP382" i="17"/>
  <c r="AU382" i="17" s="1"/>
  <c r="Y382" i="17"/>
  <c r="Y401" i="17"/>
  <c r="AP401" i="17"/>
  <c r="AU401" i="17" s="1"/>
  <c r="Y388" i="17"/>
  <c r="AP388" i="17"/>
  <c r="AU388" i="17" s="1"/>
  <c r="U359" i="17"/>
  <c r="AL359" i="17"/>
  <c r="AU359" i="17" s="1"/>
  <c r="Y377" i="17"/>
  <c r="AP377" i="17"/>
  <c r="AU377" i="17" s="1"/>
  <c r="Y292" i="17"/>
  <c r="AP292" i="17"/>
  <c r="AU292" i="17" s="1"/>
  <c r="AL347" i="17"/>
  <c r="AU347" i="17" s="1"/>
  <c r="U347" i="17"/>
  <c r="AL352" i="17"/>
  <c r="AU352" i="17" s="1"/>
  <c r="U352" i="17"/>
  <c r="AP371" i="17"/>
  <c r="AU371" i="17" s="1"/>
  <c r="Y371" i="17"/>
  <c r="Y399" i="17"/>
  <c r="AP399" i="17"/>
  <c r="AU399" i="17" s="1"/>
  <c r="U351" i="17"/>
  <c r="AL351" i="17"/>
  <c r="AU351" i="17" s="1"/>
  <c r="AL358" i="17"/>
  <c r="AU358" i="17" s="1"/>
  <c r="U358" i="17"/>
  <c r="AP370" i="17"/>
  <c r="AU370" i="17" s="1"/>
  <c r="Y370" i="17"/>
  <c r="AL363" i="17"/>
  <c r="AU363" i="17" s="1"/>
  <c r="U363" i="17"/>
  <c r="AL349" i="17"/>
  <c r="AU349" i="17" s="1"/>
  <c r="U349" i="17"/>
  <c r="Y376" i="17"/>
  <c r="AP376" i="17"/>
  <c r="AU376" i="17" s="1"/>
  <c r="U348" i="17"/>
  <c r="AL348" i="17"/>
  <c r="AU348" i="17" s="1"/>
  <c r="AL361" i="17"/>
  <c r="AU361" i="17" s="1"/>
  <c r="U361" i="17"/>
  <c r="Y298" i="17"/>
  <c r="AP298" i="17"/>
  <c r="AU298" i="17" s="1"/>
  <c r="AP386" i="17"/>
  <c r="AU386" i="17" s="1"/>
  <c r="Y386" i="17"/>
  <c r="Y381" i="17"/>
  <c r="AP381" i="17"/>
  <c r="AU381" i="17" s="1"/>
  <c r="Y389" i="17"/>
  <c r="AP389" i="17"/>
  <c r="AU389" i="17" s="1"/>
  <c r="U360" i="17"/>
  <c r="AL360" i="17"/>
  <c r="AU360" i="17" s="1"/>
  <c r="AP391" i="17"/>
  <c r="AU391" i="17" s="1"/>
  <c r="Y391" i="17"/>
  <c r="AP384" i="17"/>
  <c r="AU384" i="17" s="1"/>
  <c r="Y384" i="17"/>
  <c r="AP369" i="17"/>
  <c r="AU369" i="17" s="1"/>
  <c r="Y369" i="17"/>
  <c r="AL512" i="16"/>
  <c r="AU512" i="16" s="1"/>
  <c r="U512" i="16"/>
  <c r="Y544" i="16"/>
  <c r="AP544" i="16"/>
  <c r="AU544" i="16" s="1"/>
  <c r="AL522" i="16"/>
  <c r="AU522" i="16" s="1"/>
  <c r="U522" i="16"/>
  <c r="AP458" i="16"/>
  <c r="AU458" i="16" s="1"/>
  <c r="Y458" i="16"/>
  <c r="AP555" i="16"/>
  <c r="AU555" i="16" s="1"/>
  <c r="Y555" i="16"/>
  <c r="Y543" i="16"/>
  <c r="AP543" i="16"/>
  <c r="AU543" i="16" s="1"/>
  <c r="AP537" i="16"/>
  <c r="AU537" i="16" s="1"/>
  <c r="Y537" i="16"/>
  <c r="AP531" i="16"/>
  <c r="AU531" i="16" s="1"/>
  <c r="Y531" i="16"/>
  <c r="AL510" i="16"/>
  <c r="AU510" i="16" s="1"/>
  <c r="U510" i="16"/>
  <c r="AP547" i="16"/>
  <c r="AU547" i="16" s="1"/>
  <c r="Y547" i="16"/>
  <c r="U509" i="16"/>
  <c r="AL509" i="16"/>
  <c r="AU509" i="16" s="1"/>
  <c r="AL507" i="16"/>
  <c r="AU507" i="16" s="1"/>
  <c r="U507" i="16"/>
  <c r="AL521" i="16"/>
  <c r="AU521" i="16" s="1"/>
  <c r="U521" i="16"/>
  <c r="AP545" i="16"/>
  <c r="AU545" i="16" s="1"/>
  <c r="Y545" i="16"/>
  <c r="U518" i="16"/>
  <c r="AL518" i="16"/>
  <c r="AU518" i="16" s="1"/>
  <c r="Y559" i="16"/>
  <c r="AP559" i="16"/>
  <c r="AU559" i="16" s="1"/>
  <c r="Y556" i="16"/>
  <c r="AP556" i="16"/>
  <c r="AU556" i="16" s="1"/>
  <c r="AP452" i="16"/>
  <c r="AU452" i="16" s="1"/>
  <c r="Y452" i="16"/>
  <c r="AP535" i="16"/>
  <c r="AU535" i="16" s="1"/>
  <c r="Y535" i="16"/>
  <c r="Y542" i="16"/>
  <c r="AP542" i="16"/>
  <c r="AU542" i="16" s="1"/>
  <c r="Y550" i="16"/>
  <c r="AP550" i="16"/>
  <c r="AU550" i="16" s="1"/>
  <c r="U508" i="16"/>
  <c r="AL508" i="16"/>
  <c r="AU508" i="16" s="1"/>
  <c r="Y530" i="16"/>
  <c r="AP530" i="16"/>
  <c r="AU530" i="16" s="1"/>
  <c r="AL523" i="16"/>
  <c r="AU523" i="16" s="1"/>
  <c r="U523" i="16"/>
  <c r="AP541" i="16"/>
  <c r="AU541" i="16" s="1"/>
  <c r="Y541" i="16"/>
  <c r="AP536" i="16"/>
  <c r="AU536" i="16" s="1"/>
  <c r="Y536" i="16"/>
  <c r="U445" i="16"/>
  <c r="AL445" i="16"/>
  <c r="AU445" i="16" s="1"/>
  <c r="U511" i="16"/>
  <c r="AL511" i="16"/>
  <c r="AU511" i="16" s="1"/>
  <c r="AP546" i="16"/>
  <c r="AU546" i="16" s="1"/>
  <c r="Y546" i="16"/>
  <c r="Y551" i="16"/>
  <c r="AP551" i="16"/>
  <c r="AU551" i="16" s="1"/>
  <c r="Y529" i="16"/>
  <c r="AP529" i="16"/>
  <c r="AU529" i="16" s="1"/>
  <c r="Y472" i="16"/>
  <c r="AP472" i="16"/>
  <c r="AU472" i="16" s="1"/>
  <c r="AL519" i="16"/>
  <c r="AU519" i="16" s="1"/>
  <c r="U519" i="16"/>
  <c r="AP481" i="16"/>
  <c r="AU481" i="16" s="1"/>
  <c r="Y481" i="16"/>
  <c r="U520" i="16"/>
  <c r="AL520" i="16"/>
  <c r="AU520" i="16" s="1"/>
  <c r="AP549" i="16"/>
  <c r="AU549" i="16" s="1"/>
  <c r="Y549" i="16"/>
  <c r="Y548" i="16"/>
  <c r="AP548" i="16"/>
  <c r="AU548" i="16" s="1"/>
  <c r="AL513" i="16"/>
  <c r="AU513" i="16" s="1"/>
  <c r="U513" i="16"/>
  <c r="AL514" i="16"/>
  <c r="AU514" i="16" s="1"/>
  <c r="U514" i="16"/>
  <c r="U427" i="15"/>
  <c r="AL427" i="15"/>
  <c r="AU427" i="15" s="1"/>
  <c r="AP392" i="15"/>
  <c r="AU392" i="15" s="1"/>
  <c r="Y392" i="15"/>
  <c r="U442" i="15"/>
  <c r="AL442" i="15"/>
  <c r="AU442" i="15" s="1"/>
  <c r="AL441" i="15"/>
  <c r="AU441" i="15" s="1"/>
  <c r="U441" i="15"/>
  <c r="AL365" i="15"/>
  <c r="AU365" i="15" s="1"/>
  <c r="U365" i="15"/>
  <c r="AP462" i="15"/>
  <c r="AU462" i="15" s="1"/>
  <c r="Y462" i="15"/>
  <c r="Y481" i="15"/>
  <c r="AP481" i="15"/>
  <c r="AU481" i="15" s="1"/>
  <c r="AP450" i="15"/>
  <c r="AU450" i="15" s="1"/>
  <c r="Y450" i="15"/>
  <c r="AP451" i="15"/>
  <c r="AU451" i="15" s="1"/>
  <c r="Y451" i="15"/>
  <c r="AP471" i="15"/>
  <c r="AU471" i="15" s="1"/>
  <c r="Y471" i="15"/>
  <c r="Y468" i="15"/>
  <c r="AP468" i="15"/>
  <c r="AU468" i="15" s="1"/>
  <c r="AP470" i="15"/>
  <c r="AU470" i="15" s="1"/>
  <c r="Y470" i="15"/>
  <c r="U430" i="15"/>
  <c r="AL430" i="15"/>
  <c r="AU430" i="15" s="1"/>
  <c r="Y457" i="15"/>
  <c r="AP457" i="15"/>
  <c r="AU457" i="15" s="1"/>
  <c r="AP455" i="15"/>
  <c r="AU455" i="15" s="1"/>
  <c r="Y455" i="15"/>
  <c r="Y479" i="15"/>
  <c r="AP479" i="15"/>
  <c r="AU479" i="15" s="1"/>
  <c r="U433" i="15"/>
  <c r="AL433" i="15"/>
  <c r="AU433" i="15" s="1"/>
  <c r="Y372" i="15"/>
  <c r="AP372" i="15"/>
  <c r="AU372" i="15" s="1"/>
  <c r="AL434" i="15"/>
  <c r="AU434" i="15" s="1"/>
  <c r="U434" i="15"/>
  <c r="U431" i="15"/>
  <c r="AL431" i="15"/>
  <c r="AU431" i="15" s="1"/>
  <c r="AP476" i="15"/>
  <c r="AU476" i="15" s="1"/>
  <c r="Y476" i="15"/>
  <c r="AL438" i="15"/>
  <c r="AU438" i="15" s="1"/>
  <c r="U438" i="15"/>
  <c r="Y469" i="15"/>
  <c r="AP469" i="15"/>
  <c r="AU469" i="15" s="1"/>
  <c r="Y475" i="15"/>
  <c r="AP475" i="15"/>
  <c r="AU475" i="15" s="1"/>
  <c r="AL432" i="15"/>
  <c r="AU432" i="15" s="1"/>
  <c r="U432" i="15"/>
  <c r="Y461" i="15"/>
  <c r="AP461" i="15"/>
  <c r="AU461" i="15" s="1"/>
  <c r="U439" i="15"/>
  <c r="AL439" i="15"/>
  <c r="AU439" i="15" s="1"/>
  <c r="Y456" i="15"/>
  <c r="AP456" i="15"/>
  <c r="AU456" i="15" s="1"/>
  <c r="AL428" i="15"/>
  <c r="AU428" i="15" s="1"/>
  <c r="U428" i="15"/>
  <c r="U440" i="15"/>
  <c r="AL440" i="15"/>
  <c r="AU440" i="15" s="1"/>
  <c r="AP463" i="15"/>
  <c r="AU463" i="15" s="1"/>
  <c r="Y463" i="15"/>
  <c r="AL443" i="15"/>
  <c r="AU443" i="15" s="1"/>
  <c r="U443" i="15"/>
  <c r="Y378" i="15"/>
  <c r="AP378" i="15"/>
  <c r="AU378" i="15" s="1"/>
  <c r="AP465" i="15"/>
  <c r="AU465" i="15" s="1"/>
  <c r="Y465" i="15"/>
  <c r="AL429" i="15"/>
  <c r="AU429" i="15" s="1"/>
  <c r="U429" i="15"/>
  <c r="AP449" i="15"/>
  <c r="AU449" i="15" s="1"/>
  <c r="Y449" i="15"/>
  <c r="AP464" i="15"/>
  <c r="AU464" i="15" s="1"/>
  <c r="Y464" i="15"/>
  <c r="Y467" i="15"/>
  <c r="AP467" i="15"/>
  <c r="AU467" i="15" s="1"/>
  <c r="AP466" i="15"/>
  <c r="AU466" i="15" s="1"/>
  <c r="Y466" i="15"/>
  <c r="AP561" i="14"/>
  <c r="AU561" i="14" s="1"/>
  <c r="Y561" i="14"/>
  <c r="Y555" i="14"/>
  <c r="AP555" i="14"/>
  <c r="AU555" i="14" s="1"/>
  <c r="U513" i="14"/>
  <c r="AL513" i="14"/>
  <c r="AU513" i="14" s="1"/>
  <c r="AP548" i="14"/>
  <c r="AU548" i="14" s="1"/>
  <c r="Y548" i="14"/>
  <c r="U511" i="14"/>
  <c r="AL511" i="14"/>
  <c r="AU511" i="14" s="1"/>
  <c r="U520" i="14"/>
  <c r="AL520" i="14"/>
  <c r="AU520" i="14" s="1"/>
  <c r="AL510" i="14"/>
  <c r="AU510" i="14" s="1"/>
  <c r="U510" i="14"/>
  <c r="U522" i="14"/>
  <c r="AL522" i="14"/>
  <c r="AU522" i="14" s="1"/>
  <c r="AP535" i="14"/>
  <c r="AU535" i="14" s="1"/>
  <c r="Y535" i="14"/>
  <c r="U508" i="14"/>
  <c r="AL508" i="14"/>
  <c r="AU508" i="14" s="1"/>
  <c r="AP452" i="14"/>
  <c r="AU452" i="14" s="1"/>
  <c r="Y452" i="14"/>
  <c r="AL523" i="14"/>
  <c r="AU523" i="14" s="1"/>
  <c r="U523" i="14"/>
  <c r="Y529" i="14"/>
  <c r="AP529" i="14"/>
  <c r="AU529" i="14" s="1"/>
  <c r="Y551" i="14"/>
  <c r="AP551" i="14"/>
  <c r="AU551" i="14" s="1"/>
  <c r="AP546" i="14"/>
  <c r="AU546" i="14" s="1"/>
  <c r="Y546" i="14"/>
  <c r="Y549" i="14"/>
  <c r="AP549" i="14"/>
  <c r="AU549" i="14" s="1"/>
  <c r="AP536" i="14"/>
  <c r="AU536" i="14" s="1"/>
  <c r="Y536" i="14"/>
  <c r="AP556" i="14"/>
  <c r="AU556" i="14" s="1"/>
  <c r="Y556" i="14"/>
  <c r="AP530" i="14"/>
  <c r="AU530" i="14" s="1"/>
  <c r="Y530" i="14"/>
  <c r="Y543" i="14"/>
  <c r="AP543" i="14"/>
  <c r="AU543" i="14" s="1"/>
  <c r="Y541" i="14"/>
  <c r="AP541" i="14"/>
  <c r="AU541" i="14" s="1"/>
  <c r="Y559" i="14"/>
  <c r="AP559" i="14"/>
  <c r="AU559" i="14" s="1"/>
  <c r="AP537" i="14"/>
  <c r="AU537" i="14" s="1"/>
  <c r="Y537" i="14"/>
  <c r="AP458" i="14"/>
  <c r="AU458" i="14" s="1"/>
  <c r="Y458" i="14"/>
  <c r="Y472" i="14"/>
  <c r="AP472" i="14"/>
  <c r="AU472" i="14" s="1"/>
  <c r="Y550" i="14"/>
  <c r="AP550" i="14"/>
  <c r="AU550" i="14" s="1"/>
  <c r="AL521" i="14"/>
  <c r="AU521" i="14" s="1"/>
  <c r="U521" i="14"/>
  <c r="AP545" i="14"/>
  <c r="AU545" i="14" s="1"/>
  <c r="Y545" i="14"/>
  <c r="AP531" i="14"/>
  <c r="AU531" i="14" s="1"/>
  <c r="Y531" i="14"/>
  <c r="AL514" i="14"/>
  <c r="AU514" i="14" s="1"/>
  <c r="U514" i="14"/>
  <c r="Y542" i="14"/>
  <c r="AP542" i="14"/>
  <c r="AU542" i="14" s="1"/>
  <c r="AP544" i="14"/>
  <c r="AU544" i="14" s="1"/>
  <c r="Y544" i="14"/>
  <c r="AL519" i="14"/>
  <c r="AU519" i="14" s="1"/>
  <c r="U519" i="14"/>
  <c r="AP547" i="14"/>
  <c r="AU547" i="14" s="1"/>
  <c r="Y547" i="14"/>
  <c r="U509" i="14"/>
  <c r="AL509" i="14"/>
  <c r="AU509" i="14" s="1"/>
  <c r="AL507" i="14"/>
  <c r="AU507" i="14" s="1"/>
  <c r="U507" i="14"/>
  <c r="AL512" i="14"/>
  <c r="AU512" i="14" s="1"/>
  <c r="U512" i="14"/>
  <c r="U518" i="14"/>
  <c r="AL518" i="14"/>
  <c r="AU518" i="14" s="1"/>
  <c r="U445" i="14"/>
  <c r="AL445" i="14"/>
  <c r="AU445" i="14" s="1"/>
  <c r="Y292" i="13"/>
  <c r="AP292" i="13"/>
  <c r="AU292" i="13" s="1"/>
  <c r="AP370" i="13"/>
  <c r="AU370" i="13" s="1"/>
  <c r="Y370" i="13"/>
  <c r="AP384" i="13"/>
  <c r="AU384" i="13" s="1"/>
  <c r="Y384" i="13"/>
  <c r="Y385" i="13"/>
  <c r="AP385" i="13"/>
  <c r="AU385" i="13" s="1"/>
  <c r="AL351" i="13"/>
  <c r="AU351" i="13" s="1"/>
  <c r="U351" i="13"/>
  <c r="AL349" i="13"/>
  <c r="AU349" i="13" s="1"/>
  <c r="U349" i="13"/>
  <c r="U347" i="13"/>
  <c r="AL347" i="13"/>
  <c r="AU347" i="13" s="1"/>
  <c r="U352" i="13"/>
  <c r="AL352" i="13"/>
  <c r="AU352" i="13" s="1"/>
  <c r="AL285" i="13"/>
  <c r="AU285" i="13" s="1"/>
  <c r="U285" i="13"/>
  <c r="Y376" i="13"/>
  <c r="AP376" i="13"/>
  <c r="AU376" i="13" s="1"/>
  <c r="Y377" i="13"/>
  <c r="AP377" i="13"/>
  <c r="AU377" i="13" s="1"/>
  <c r="U359" i="13"/>
  <c r="AL359" i="13"/>
  <c r="AU359" i="13" s="1"/>
  <c r="Y371" i="13"/>
  <c r="AP371" i="13"/>
  <c r="AU371" i="13" s="1"/>
  <c r="AP369" i="13"/>
  <c r="AU369" i="13" s="1"/>
  <c r="Y369" i="13"/>
  <c r="Y388" i="13"/>
  <c r="AP388" i="13"/>
  <c r="AU388" i="13" s="1"/>
  <c r="AL363" i="13"/>
  <c r="AU363" i="13" s="1"/>
  <c r="U363" i="13"/>
  <c r="AL354" i="13"/>
  <c r="AU354" i="13" s="1"/>
  <c r="U354" i="13"/>
  <c r="U361" i="13"/>
  <c r="AL361" i="13"/>
  <c r="AU361" i="13" s="1"/>
  <c r="Y386" i="13"/>
  <c r="AP386" i="13"/>
  <c r="AU386" i="13" s="1"/>
  <c r="AL358" i="13"/>
  <c r="AU358" i="13" s="1"/>
  <c r="U358" i="13"/>
  <c r="Y395" i="13"/>
  <c r="AP395" i="13"/>
  <c r="AU395" i="13" s="1"/>
  <c r="U362" i="13"/>
  <c r="AL362" i="13"/>
  <c r="AU362" i="13" s="1"/>
  <c r="Y298" i="13"/>
  <c r="AP298" i="13"/>
  <c r="AU298" i="13" s="1"/>
  <c r="AP381" i="13"/>
  <c r="AU381" i="13" s="1"/>
  <c r="Y381" i="13"/>
  <c r="Y387" i="13"/>
  <c r="AP387" i="13"/>
  <c r="AU387" i="13" s="1"/>
  <c r="AP312" i="13"/>
  <c r="AU312" i="13" s="1"/>
  <c r="Y312" i="13"/>
  <c r="AP399" i="13"/>
  <c r="AU399" i="13" s="1"/>
  <c r="Y399" i="13"/>
  <c r="Y375" i="13"/>
  <c r="AP375" i="13"/>
  <c r="AU375" i="13" s="1"/>
  <c r="AP396" i="13"/>
  <c r="AU396" i="13" s="1"/>
  <c r="Y396" i="13"/>
  <c r="AP391" i="13"/>
  <c r="AU391" i="13" s="1"/>
  <c r="Y391" i="13"/>
  <c r="AP401" i="13"/>
  <c r="AU401" i="13" s="1"/>
  <c r="Y401" i="13"/>
  <c r="AP389" i="13"/>
  <c r="AU389" i="13" s="1"/>
  <c r="Y389" i="13"/>
  <c r="AP390" i="13"/>
  <c r="AU390" i="13" s="1"/>
  <c r="Y390" i="13"/>
  <c r="U350" i="13"/>
  <c r="AL350" i="13"/>
  <c r="AU350" i="13" s="1"/>
  <c r="AL360" i="13"/>
  <c r="AU360" i="13" s="1"/>
  <c r="U360" i="13"/>
  <c r="AP383" i="13"/>
  <c r="AU383" i="13" s="1"/>
  <c r="Y383" i="13"/>
  <c r="AP382" i="13"/>
  <c r="AU382" i="13" s="1"/>
  <c r="Y382" i="13"/>
  <c r="AL348" i="13"/>
  <c r="AU348" i="13" s="1"/>
  <c r="U348" i="13"/>
  <c r="U353" i="13"/>
  <c r="AL353" i="13"/>
  <c r="AU353" i="13" s="1"/>
  <c r="AL442" i="12"/>
  <c r="AU442" i="12" s="1"/>
  <c r="U442" i="12"/>
  <c r="U438" i="12"/>
  <c r="AL438" i="12"/>
  <c r="AU438" i="12" s="1"/>
  <c r="Y456" i="12"/>
  <c r="AP456" i="12"/>
  <c r="AU456" i="12" s="1"/>
  <c r="Y469" i="12"/>
  <c r="AP469" i="12"/>
  <c r="AU469" i="12" s="1"/>
  <c r="Y479" i="12"/>
  <c r="AP479" i="12"/>
  <c r="AU479" i="12" s="1"/>
  <c r="AP451" i="12"/>
  <c r="AU451" i="12" s="1"/>
  <c r="Y451" i="12"/>
  <c r="AL432" i="12"/>
  <c r="AU432" i="12" s="1"/>
  <c r="U432" i="12"/>
  <c r="AP476" i="12"/>
  <c r="AU476" i="12" s="1"/>
  <c r="Y476" i="12"/>
  <c r="AL434" i="12"/>
  <c r="AU434" i="12" s="1"/>
  <c r="U434" i="12"/>
  <c r="AP468" i="12"/>
  <c r="AU468" i="12" s="1"/>
  <c r="Y468" i="12"/>
  <c r="AP455" i="12"/>
  <c r="AU455" i="12" s="1"/>
  <c r="Y455" i="12"/>
  <c r="U433" i="12"/>
  <c r="AL433" i="12"/>
  <c r="AU433" i="12" s="1"/>
  <c r="AL445" i="12"/>
  <c r="AU445" i="12" s="1"/>
  <c r="U445" i="12"/>
  <c r="AP458" i="12"/>
  <c r="AU458" i="12" s="1"/>
  <c r="Y458" i="12"/>
  <c r="AL430" i="12"/>
  <c r="AU430" i="12" s="1"/>
  <c r="U430" i="12"/>
  <c r="U429" i="12"/>
  <c r="AL429" i="12"/>
  <c r="AU429" i="12" s="1"/>
  <c r="U431" i="12"/>
  <c r="AL431" i="12"/>
  <c r="AU431" i="12" s="1"/>
  <c r="Y462" i="12"/>
  <c r="AP462" i="12"/>
  <c r="AU462" i="12" s="1"/>
  <c r="Y450" i="12"/>
  <c r="AP450" i="12"/>
  <c r="AU450" i="12" s="1"/>
  <c r="AP475" i="12"/>
  <c r="AU475" i="12" s="1"/>
  <c r="Y475" i="12"/>
  <c r="Y470" i="12"/>
  <c r="AP470" i="12"/>
  <c r="AU470" i="12" s="1"/>
  <c r="Y461" i="12"/>
  <c r="AP461" i="12"/>
  <c r="AU461" i="12" s="1"/>
  <c r="AP467" i="12"/>
  <c r="AU467" i="12" s="1"/>
  <c r="Y467" i="12"/>
  <c r="Y449" i="12"/>
  <c r="AP449" i="12"/>
  <c r="AU449" i="12" s="1"/>
  <c r="Y392" i="12"/>
  <c r="AP392" i="12"/>
  <c r="AU392" i="12" s="1"/>
  <c r="U428" i="12"/>
  <c r="AL428" i="12"/>
  <c r="AU428" i="12" s="1"/>
  <c r="Y463" i="12"/>
  <c r="AP463" i="12"/>
  <c r="AU463" i="12" s="1"/>
  <c r="AP457" i="12"/>
  <c r="AU457" i="12" s="1"/>
  <c r="Y457" i="12"/>
  <c r="AL443" i="12"/>
  <c r="AU443" i="12" s="1"/>
  <c r="U443" i="12"/>
  <c r="AL441" i="12"/>
  <c r="AU441" i="12" s="1"/>
  <c r="U441" i="12"/>
  <c r="AP465" i="12"/>
  <c r="AU465" i="12" s="1"/>
  <c r="Y465" i="12"/>
  <c r="AP466" i="12"/>
  <c r="AU466" i="12" s="1"/>
  <c r="Y466" i="12"/>
  <c r="Y471" i="12"/>
  <c r="AP471" i="12"/>
  <c r="AU471" i="12" s="1"/>
  <c r="U440" i="12"/>
  <c r="AL440" i="12"/>
  <c r="AU440" i="12" s="1"/>
  <c r="AP481" i="12"/>
  <c r="AU481" i="12" s="1"/>
  <c r="Y481" i="12"/>
  <c r="Y452" i="12"/>
  <c r="AP452" i="12"/>
  <c r="AU452" i="12" s="1"/>
  <c r="AL427" i="12"/>
  <c r="AU427" i="12" s="1"/>
  <c r="U427" i="12"/>
  <c r="Y464" i="12"/>
  <c r="AP464" i="12"/>
  <c r="AU464" i="12" s="1"/>
  <c r="AL439" i="12"/>
  <c r="AU439" i="12" s="1"/>
  <c r="U439" i="12"/>
  <c r="AL510" i="20" l="1"/>
  <c r="AU510" i="20" s="1"/>
  <c r="U510" i="20"/>
  <c r="AP545" i="20"/>
  <c r="AU545" i="20" s="1"/>
  <c r="Y545" i="20"/>
  <c r="AL514" i="20"/>
  <c r="AU514" i="20" s="1"/>
  <c r="U514" i="20"/>
  <c r="AP544" i="20"/>
  <c r="AU544" i="20" s="1"/>
  <c r="Y544" i="20"/>
  <c r="U511" i="20"/>
  <c r="AL511" i="20"/>
  <c r="AU511" i="20" s="1"/>
  <c r="AP536" i="20"/>
  <c r="AU536" i="20" s="1"/>
  <c r="Y536" i="20"/>
  <c r="U508" i="20"/>
  <c r="AL508" i="20"/>
  <c r="AU508" i="20" s="1"/>
  <c r="AP458" i="20"/>
  <c r="AU458" i="20" s="1"/>
  <c r="Y458" i="20"/>
  <c r="AP547" i="20"/>
  <c r="AU547" i="20" s="1"/>
  <c r="Y547" i="20"/>
  <c r="U513" i="20"/>
  <c r="AL513" i="20"/>
  <c r="AU513" i="20" s="1"/>
  <c r="AP535" i="20"/>
  <c r="AU535" i="20" s="1"/>
  <c r="Y535" i="20"/>
  <c r="AL512" i="20"/>
  <c r="AU512" i="20" s="1"/>
  <c r="U512" i="20"/>
  <c r="AL521" i="20"/>
  <c r="AU521" i="20" s="1"/>
  <c r="U521" i="20"/>
  <c r="AP556" i="20"/>
  <c r="AU556" i="20" s="1"/>
  <c r="Y556" i="20"/>
  <c r="Y472" i="20"/>
  <c r="AP472" i="20"/>
  <c r="AU472" i="20" s="1"/>
  <c r="Y529" i="20"/>
  <c r="AP529" i="20"/>
  <c r="AU529" i="20" s="1"/>
  <c r="AP546" i="20"/>
  <c r="AU546" i="20" s="1"/>
  <c r="Y546" i="20"/>
  <c r="Y549" i="20"/>
  <c r="AP549" i="20"/>
  <c r="AU549" i="20" s="1"/>
  <c r="AP561" i="20"/>
  <c r="AU561" i="20" s="1"/>
  <c r="Y561" i="20"/>
  <c r="U445" i="20"/>
  <c r="AL445" i="20"/>
  <c r="AU445" i="20" s="1"/>
  <c r="U522" i="20"/>
  <c r="AL522" i="20"/>
  <c r="AU522" i="20" s="1"/>
  <c r="Y555" i="20"/>
  <c r="AP555" i="20"/>
  <c r="AU555" i="20" s="1"/>
  <c r="U520" i="20"/>
  <c r="AL520" i="20"/>
  <c r="AU520" i="20" s="1"/>
  <c r="Y543" i="20"/>
  <c r="AP543" i="20"/>
  <c r="AU543" i="20" s="1"/>
  <c r="AL509" i="20"/>
  <c r="AU509" i="20" s="1"/>
  <c r="U509" i="20"/>
  <c r="Y550" i="20"/>
  <c r="AP550" i="20"/>
  <c r="AU550" i="20" s="1"/>
  <c r="AL523" i="20"/>
  <c r="AU523" i="20" s="1"/>
  <c r="U523" i="20"/>
  <c r="AP530" i="20"/>
  <c r="AU530" i="20" s="1"/>
  <c r="Y530" i="20"/>
  <c r="AL519" i="20"/>
  <c r="AU519" i="20" s="1"/>
  <c r="U519" i="20"/>
  <c r="Y559" i="20"/>
  <c r="AP559" i="20"/>
  <c r="AU559" i="20" s="1"/>
  <c r="Y541" i="20"/>
  <c r="AP541" i="20"/>
  <c r="AU541" i="20" s="1"/>
  <c r="AP452" i="20"/>
  <c r="AU452" i="20" s="1"/>
  <c r="Y452" i="20"/>
  <c r="AP548" i="20"/>
  <c r="AU548" i="20" s="1"/>
  <c r="Y548" i="20"/>
  <c r="AL507" i="20"/>
  <c r="AU507" i="20" s="1"/>
  <c r="U507" i="20"/>
  <c r="AP531" i="20"/>
  <c r="AU531" i="20" s="1"/>
  <c r="Y531" i="20"/>
  <c r="AL518" i="20"/>
  <c r="AU518" i="20" s="1"/>
  <c r="U518" i="20"/>
  <c r="Y551" i="20"/>
  <c r="AP551" i="20"/>
  <c r="AU551" i="20" s="1"/>
  <c r="Y542" i="20"/>
  <c r="AP542" i="20"/>
  <c r="AU542" i="20" s="1"/>
  <c r="AP537" i="20"/>
  <c r="AU537" i="20" s="1"/>
  <c r="Y537" i="20"/>
  <c r="AL432" i="19"/>
  <c r="AU432" i="19" s="1"/>
  <c r="U432" i="19"/>
  <c r="Y378" i="19"/>
  <c r="AP378" i="19"/>
  <c r="AU378" i="19" s="1"/>
  <c r="Y372" i="19"/>
  <c r="AP372" i="19"/>
  <c r="AU372" i="19" s="1"/>
  <c r="AL430" i="19"/>
  <c r="AU430" i="19" s="1"/>
  <c r="U430" i="19"/>
  <c r="AL438" i="19"/>
  <c r="AU438" i="19" s="1"/>
  <c r="U438" i="19"/>
  <c r="U431" i="19"/>
  <c r="AL431" i="19"/>
  <c r="AU431" i="19" s="1"/>
  <c r="AP464" i="19"/>
  <c r="AU464" i="19" s="1"/>
  <c r="Y464" i="19"/>
  <c r="U442" i="19"/>
  <c r="AL442" i="19"/>
  <c r="AU442" i="19" s="1"/>
  <c r="Y475" i="19"/>
  <c r="AP475" i="19"/>
  <c r="AU475" i="19" s="1"/>
  <c r="AL365" i="19"/>
  <c r="AU365" i="19" s="1"/>
  <c r="U365" i="19"/>
  <c r="Y469" i="19"/>
  <c r="AP469" i="19"/>
  <c r="AU469" i="19" s="1"/>
  <c r="AP470" i="19"/>
  <c r="AU470" i="19" s="1"/>
  <c r="Y470" i="19"/>
  <c r="U427" i="19"/>
  <c r="AL427" i="19"/>
  <c r="AU427" i="19" s="1"/>
  <c r="AP450" i="19"/>
  <c r="AU450" i="19" s="1"/>
  <c r="Y450" i="19"/>
  <c r="U440" i="19"/>
  <c r="AL440" i="19"/>
  <c r="AU440" i="19" s="1"/>
  <c r="AL443" i="19"/>
  <c r="AU443" i="19" s="1"/>
  <c r="U443" i="19"/>
  <c r="AP451" i="19"/>
  <c r="AU451" i="19" s="1"/>
  <c r="Y451" i="19"/>
  <c r="AL441" i="19"/>
  <c r="AU441" i="19" s="1"/>
  <c r="U441" i="19"/>
  <c r="U433" i="19"/>
  <c r="AL433" i="19"/>
  <c r="AU433" i="19" s="1"/>
  <c r="AL434" i="19"/>
  <c r="AU434" i="19" s="1"/>
  <c r="U434" i="19"/>
  <c r="Y456" i="19"/>
  <c r="AP456" i="19"/>
  <c r="AU456" i="19" s="1"/>
  <c r="Y467" i="19"/>
  <c r="AP467" i="19"/>
  <c r="AU467" i="19" s="1"/>
  <c r="AP466" i="19"/>
  <c r="AU466" i="19" s="1"/>
  <c r="Y466" i="19"/>
  <c r="AP462" i="19"/>
  <c r="AU462" i="19" s="1"/>
  <c r="Y462" i="19"/>
  <c r="AL439" i="19"/>
  <c r="AU439" i="19" s="1"/>
  <c r="U439" i="19"/>
  <c r="AP476" i="19"/>
  <c r="AU476" i="19" s="1"/>
  <c r="Y476" i="19"/>
  <c r="Y468" i="19"/>
  <c r="AP468" i="19"/>
  <c r="AU468" i="19" s="1"/>
  <c r="Y457" i="19"/>
  <c r="AP457" i="19"/>
  <c r="AU457" i="19" s="1"/>
  <c r="AP465" i="19"/>
  <c r="AU465" i="19" s="1"/>
  <c r="Y465" i="19"/>
  <c r="Y449" i="19"/>
  <c r="AP449" i="19"/>
  <c r="AU449" i="19" s="1"/>
  <c r="Y479" i="19"/>
  <c r="AP479" i="19"/>
  <c r="AU479" i="19" s="1"/>
  <c r="Y463" i="19"/>
  <c r="AP463" i="19"/>
  <c r="AU463" i="19" s="1"/>
  <c r="AP392" i="19"/>
  <c r="AU392" i="19" s="1"/>
  <c r="Y392" i="19"/>
  <c r="Y471" i="19"/>
  <c r="AP471" i="19"/>
  <c r="AU471" i="19" s="1"/>
  <c r="AL429" i="19"/>
  <c r="AU429" i="19" s="1"/>
  <c r="U429" i="19"/>
  <c r="U428" i="19"/>
  <c r="AL428" i="19"/>
  <c r="AU428" i="19" s="1"/>
  <c r="Y481" i="19"/>
  <c r="AP481" i="19"/>
  <c r="AU481" i="19" s="1"/>
  <c r="AP455" i="19"/>
  <c r="AU455" i="19" s="1"/>
  <c r="Y455" i="19"/>
  <c r="Y461" i="19"/>
  <c r="AP461" i="19"/>
  <c r="AU461" i="19" s="1"/>
  <c r="AP552" i="18"/>
  <c r="AU552" i="18" s="1"/>
  <c r="Y552" i="18"/>
  <c r="Y532" i="18"/>
  <c r="AP532" i="18"/>
  <c r="AU532" i="18" s="1"/>
  <c r="AL525" i="18"/>
  <c r="AU525" i="18" s="1"/>
  <c r="U525" i="18"/>
  <c r="AP538" i="18"/>
  <c r="AU538" i="18" s="1"/>
  <c r="Y538" i="18"/>
  <c r="Y561" i="18"/>
  <c r="AP561" i="18"/>
  <c r="AU561" i="18" s="1"/>
  <c r="AP378" i="17"/>
  <c r="AU378" i="17" s="1"/>
  <c r="Y378" i="17"/>
  <c r="AL429" i="17"/>
  <c r="AU429" i="17" s="1"/>
  <c r="U429" i="17"/>
  <c r="AL427" i="17"/>
  <c r="AU427" i="17" s="1"/>
  <c r="U427" i="17"/>
  <c r="AP463" i="17"/>
  <c r="AU463" i="17" s="1"/>
  <c r="Y463" i="17"/>
  <c r="Y392" i="17"/>
  <c r="AP392" i="17"/>
  <c r="AU392" i="17" s="1"/>
  <c r="Y469" i="17"/>
  <c r="AP469" i="17"/>
  <c r="AU469" i="17" s="1"/>
  <c r="AP479" i="17"/>
  <c r="AU479" i="17" s="1"/>
  <c r="Y479" i="17"/>
  <c r="Y372" i="17"/>
  <c r="AP372" i="17"/>
  <c r="AU372" i="17" s="1"/>
  <c r="AP481" i="17"/>
  <c r="AU481" i="17" s="1"/>
  <c r="Y481" i="17"/>
  <c r="U442" i="17"/>
  <c r="AL442" i="17"/>
  <c r="AU442" i="17" s="1"/>
  <c r="U433" i="17"/>
  <c r="AL433" i="17"/>
  <c r="AU433" i="17" s="1"/>
  <c r="AP449" i="17"/>
  <c r="AU449" i="17" s="1"/>
  <c r="Y449" i="17"/>
  <c r="AL441" i="17"/>
  <c r="AU441" i="17" s="1"/>
  <c r="U441" i="17"/>
  <c r="AL443" i="17"/>
  <c r="AU443" i="17" s="1"/>
  <c r="U443" i="17"/>
  <c r="U365" i="17"/>
  <c r="AL365" i="17"/>
  <c r="AU365" i="17" s="1"/>
  <c r="Y455" i="17"/>
  <c r="AP455" i="17"/>
  <c r="AU455" i="17" s="1"/>
  <c r="U431" i="17"/>
  <c r="AL431" i="17"/>
  <c r="AU431" i="17" s="1"/>
  <c r="Y461" i="17"/>
  <c r="AP461" i="17"/>
  <c r="AU461" i="17" s="1"/>
  <c r="U428" i="17"/>
  <c r="AL428" i="17"/>
  <c r="AU428" i="17" s="1"/>
  <c r="Y457" i="17"/>
  <c r="AP457" i="17"/>
  <c r="AU457" i="17" s="1"/>
  <c r="Y475" i="17"/>
  <c r="AP475" i="17"/>
  <c r="AU475" i="17" s="1"/>
  <c r="AP464" i="17"/>
  <c r="AU464" i="17" s="1"/>
  <c r="Y464" i="17"/>
  <c r="AP450" i="17"/>
  <c r="AU450" i="17" s="1"/>
  <c r="Y450" i="17"/>
  <c r="AP451" i="17"/>
  <c r="AU451" i="17" s="1"/>
  <c r="Y451" i="17"/>
  <c r="Y462" i="17"/>
  <c r="AP462" i="17"/>
  <c r="AU462" i="17" s="1"/>
  <c r="Y470" i="17"/>
  <c r="AP470" i="17"/>
  <c r="AU470" i="17" s="1"/>
  <c r="AP476" i="17"/>
  <c r="AU476" i="17" s="1"/>
  <c r="Y476" i="17"/>
  <c r="AL440" i="17"/>
  <c r="AU440" i="17" s="1"/>
  <c r="U440" i="17"/>
  <c r="AP456" i="17"/>
  <c r="AU456" i="17" s="1"/>
  <c r="Y456" i="17"/>
  <c r="U439" i="17"/>
  <c r="AL439" i="17"/>
  <c r="AU439" i="17" s="1"/>
  <c r="AP467" i="17"/>
  <c r="AU467" i="17" s="1"/>
  <c r="Y467" i="17"/>
  <c r="Y468" i="17"/>
  <c r="AP468" i="17"/>
  <c r="AU468" i="17" s="1"/>
  <c r="AP471" i="17"/>
  <c r="AU471" i="17" s="1"/>
  <c r="Y471" i="17"/>
  <c r="AP466" i="17"/>
  <c r="AU466" i="17" s="1"/>
  <c r="Y466" i="17"/>
  <c r="AL438" i="17"/>
  <c r="AU438" i="17" s="1"/>
  <c r="U438" i="17"/>
  <c r="AL432" i="17"/>
  <c r="AU432" i="17" s="1"/>
  <c r="U432" i="17"/>
  <c r="AL434" i="17"/>
  <c r="AU434" i="17" s="1"/>
  <c r="U434" i="17"/>
  <c r="AP465" i="17"/>
  <c r="AU465" i="17" s="1"/>
  <c r="Y465" i="17"/>
  <c r="U430" i="17"/>
  <c r="AL430" i="17"/>
  <c r="AU430" i="17" s="1"/>
  <c r="AL525" i="16"/>
  <c r="AU525" i="16" s="1"/>
  <c r="U525" i="16"/>
  <c r="Y532" i="16"/>
  <c r="AP532" i="16"/>
  <c r="AU532" i="16" s="1"/>
  <c r="AP552" i="16"/>
  <c r="AU552" i="16" s="1"/>
  <c r="Y552" i="16"/>
  <c r="AP538" i="16"/>
  <c r="AU538" i="16" s="1"/>
  <c r="Y538" i="16"/>
  <c r="Y561" i="16"/>
  <c r="AP561" i="16"/>
  <c r="AU561" i="16" s="1"/>
  <c r="AP458" i="15"/>
  <c r="AU458" i="15" s="1"/>
  <c r="Y458" i="15"/>
  <c r="AL510" i="15"/>
  <c r="AU510" i="15" s="1"/>
  <c r="U510" i="15"/>
  <c r="U508" i="15"/>
  <c r="AL508" i="15"/>
  <c r="AU508" i="15" s="1"/>
  <c r="AP556" i="15"/>
  <c r="AU556" i="15" s="1"/>
  <c r="Y556" i="15"/>
  <c r="AP531" i="15"/>
  <c r="AU531" i="15" s="1"/>
  <c r="Y531" i="15"/>
  <c r="AP536" i="15"/>
  <c r="AU536" i="15" s="1"/>
  <c r="Y536" i="15"/>
  <c r="Y555" i="15"/>
  <c r="AP555" i="15"/>
  <c r="AU555" i="15" s="1"/>
  <c r="U511" i="15"/>
  <c r="AL511" i="15"/>
  <c r="AU511" i="15" s="1"/>
  <c r="Y559" i="15"/>
  <c r="AP559" i="15"/>
  <c r="AU559" i="15" s="1"/>
  <c r="AL523" i="15"/>
  <c r="AU523" i="15" s="1"/>
  <c r="U523" i="15"/>
  <c r="Y550" i="15"/>
  <c r="AP550" i="15"/>
  <c r="AU550" i="15" s="1"/>
  <c r="AP530" i="15"/>
  <c r="AU530" i="15" s="1"/>
  <c r="Y530" i="15"/>
  <c r="AL521" i="15"/>
  <c r="AU521" i="15" s="1"/>
  <c r="U521" i="15"/>
  <c r="AP544" i="15"/>
  <c r="AU544" i="15" s="1"/>
  <c r="Y544" i="15"/>
  <c r="AL512" i="15"/>
  <c r="AU512" i="15" s="1"/>
  <c r="U512" i="15"/>
  <c r="U445" i="15"/>
  <c r="AL445" i="15"/>
  <c r="AU445" i="15" s="1"/>
  <c r="Y529" i="15"/>
  <c r="AP529" i="15"/>
  <c r="AU529" i="15" s="1"/>
  <c r="AL519" i="15"/>
  <c r="AU519" i="15" s="1"/>
  <c r="U519" i="15"/>
  <c r="Y549" i="15"/>
  <c r="AP549" i="15"/>
  <c r="AU549" i="15" s="1"/>
  <c r="AP548" i="15"/>
  <c r="AU548" i="15" s="1"/>
  <c r="Y548" i="15"/>
  <c r="AP561" i="15"/>
  <c r="AU561" i="15" s="1"/>
  <c r="Y561" i="15"/>
  <c r="U522" i="15"/>
  <c r="AL522" i="15"/>
  <c r="AU522" i="15" s="1"/>
  <c r="U513" i="15"/>
  <c r="AL513" i="15"/>
  <c r="AU513" i="15" s="1"/>
  <c r="AL507" i="15"/>
  <c r="AU507" i="15" s="1"/>
  <c r="U507" i="15"/>
  <c r="AP546" i="15"/>
  <c r="AU546" i="15" s="1"/>
  <c r="Y546" i="15"/>
  <c r="U509" i="15"/>
  <c r="AL509" i="15"/>
  <c r="AU509" i="15" s="1"/>
  <c r="Y543" i="15"/>
  <c r="AP543" i="15"/>
  <c r="AU543" i="15" s="1"/>
  <c r="AL514" i="15"/>
  <c r="AU514" i="15" s="1"/>
  <c r="U514" i="15"/>
  <c r="AP535" i="15"/>
  <c r="AU535" i="15" s="1"/>
  <c r="Y535" i="15"/>
  <c r="AP547" i="15"/>
  <c r="AU547" i="15" s="1"/>
  <c r="Y547" i="15"/>
  <c r="U520" i="15"/>
  <c r="AL520" i="15"/>
  <c r="AU520" i="15" s="1"/>
  <c r="Y541" i="15"/>
  <c r="AP541" i="15"/>
  <c r="AU541" i="15" s="1"/>
  <c r="Y452" i="15"/>
  <c r="AP452" i="15"/>
  <c r="AU452" i="15" s="1"/>
  <c r="AP537" i="15"/>
  <c r="AU537" i="15" s="1"/>
  <c r="Y537" i="15"/>
  <c r="AP545" i="15"/>
  <c r="AU545" i="15" s="1"/>
  <c r="Y545" i="15"/>
  <c r="U518" i="15"/>
  <c r="AL518" i="15"/>
  <c r="AU518" i="15" s="1"/>
  <c r="Y551" i="15"/>
  <c r="AP551" i="15"/>
  <c r="AU551" i="15" s="1"/>
  <c r="Y542" i="15"/>
  <c r="AP542" i="15"/>
  <c r="AU542" i="15" s="1"/>
  <c r="Y472" i="15"/>
  <c r="AP472" i="15"/>
  <c r="AU472" i="15" s="1"/>
  <c r="AL525" i="14"/>
  <c r="AU525" i="14" s="1"/>
  <c r="U525" i="14"/>
  <c r="Y552" i="14"/>
  <c r="AP552" i="14"/>
  <c r="AU552" i="14" s="1"/>
  <c r="Y538" i="14"/>
  <c r="AP538" i="14"/>
  <c r="AU538" i="14" s="1"/>
  <c r="Y532" i="14"/>
  <c r="AP532" i="14"/>
  <c r="AU532" i="14" s="1"/>
  <c r="AL433" i="13"/>
  <c r="AU433" i="13" s="1"/>
  <c r="U433" i="13"/>
  <c r="AP455" i="13"/>
  <c r="AU455" i="13" s="1"/>
  <c r="Y455" i="13"/>
  <c r="AL439" i="13"/>
  <c r="AU439" i="13" s="1"/>
  <c r="U439" i="13"/>
  <c r="U432" i="13"/>
  <c r="AL432" i="13"/>
  <c r="AU432" i="13" s="1"/>
  <c r="AP465" i="13"/>
  <c r="AU465" i="13" s="1"/>
  <c r="Y465" i="13"/>
  <c r="AP463" i="13"/>
  <c r="AU463" i="13" s="1"/>
  <c r="Y463" i="13"/>
  <c r="AP469" i="13"/>
  <c r="AU469" i="13" s="1"/>
  <c r="Y469" i="13"/>
  <c r="AP461" i="13"/>
  <c r="AU461" i="13" s="1"/>
  <c r="Y461" i="13"/>
  <c r="U438" i="13"/>
  <c r="AL438" i="13"/>
  <c r="AU438" i="13" s="1"/>
  <c r="AL443" i="13"/>
  <c r="AU443" i="13" s="1"/>
  <c r="U443" i="13"/>
  <c r="Y378" i="13"/>
  <c r="AP378" i="13"/>
  <c r="AU378" i="13" s="1"/>
  <c r="Y457" i="13"/>
  <c r="AP457" i="13"/>
  <c r="AU457" i="13" s="1"/>
  <c r="Y481" i="13"/>
  <c r="AP481" i="13"/>
  <c r="AU481" i="13" s="1"/>
  <c r="AL430" i="13"/>
  <c r="AU430" i="13" s="1"/>
  <c r="U430" i="13"/>
  <c r="AL442" i="13"/>
  <c r="AU442" i="13" s="1"/>
  <c r="U442" i="13"/>
  <c r="U441" i="13"/>
  <c r="AL441" i="13"/>
  <c r="AU441" i="13" s="1"/>
  <c r="AP456" i="13"/>
  <c r="AU456" i="13" s="1"/>
  <c r="Y456" i="13"/>
  <c r="Y468" i="13"/>
  <c r="AP468" i="13"/>
  <c r="AU468" i="13" s="1"/>
  <c r="U440" i="13"/>
  <c r="AL440" i="13"/>
  <c r="AU440" i="13" s="1"/>
  <c r="U428" i="13"/>
  <c r="AL428" i="13"/>
  <c r="AU428" i="13" s="1"/>
  <c r="AP471" i="13"/>
  <c r="AU471" i="13" s="1"/>
  <c r="Y471" i="13"/>
  <c r="Y392" i="13"/>
  <c r="AP392" i="13"/>
  <c r="AU392" i="13" s="1"/>
  <c r="AP449" i="13"/>
  <c r="AU449" i="13" s="1"/>
  <c r="Y449" i="13"/>
  <c r="U429" i="13"/>
  <c r="AL429" i="13"/>
  <c r="AU429" i="13" s="1"/>
  <c r="Y450" i="13"/>
  <c r="AP450" i="13"/>
  <c r="AU450" i="13" s="1"/>
  <c r="AL427" i="13"/>
  <c r="AU427" i="13" s="1"/>
  <c r="U427" i="13"/>
  <c r="Y464" i="13"/>
  <c r="AP464" i="13"/>
  <c r="AU464" i="13" s="1"/>
  <c r="AP467" i="13"/>
  <c r="AU467" i="13" s="1"/>
  <c r="Y467" i="13"/>
  <c r="AP475" i="13"/>
  <c r="AU475" i="13" s="1"/>
  <c r="Y475" i="13"/>
  <c r="AP451" i="13"/>
  <c r="AU451" i="13" s="1"/>
  <c r="Y451" i="13"/>
  <c r="Y372" i="13"/>
  <c r="AP372" i="13"/>
  <c r="AU372" i="13" s="1"/>
  <c r="AP466" i="13"/>
  <c r="AU466" i="13" s="1"/>
  <c r="Y466" i="13"/>
  <c r="Y479" i="13"/>
  <c r="AP479" i="13"/>
  <c r="AU479" i="13" s="1"/>
  <c r="Y462" i="13"/>
  <c r="AP462" i="13"/>
  <c r="AU462" i="13" s="1"/>
  <c r="Y470" i="13"/>
  <c r="AP470" i="13"/>
  <c r="AU470" i="13" s="1"/>
  <c r="Y476" i="13"/>
  <c r="AP476" i="13"/>
  <c r="AU476" i="13" s="1"/>
  <c r="AL434" i="13"/>
  <c r="AU434" i="13" s="1"/>
  <c r="U434" i="13"/>
  <c r="AL365" i="13"/>
  <c r="AU365" i="13" s="1"/>
  <c r="U365" i="13"/>
  <c r="U431" i="13"/>
  <c r="AL431" i="13"/>
  <c r="AU431" i="13" s="1"/>
  <c r="AP529" i="12"/>
  <c r="AU529" i="12" s="1"/>
  <c r="Y529" i="12"/>
  <c r="AP543" i="12"/>
  <c r="AU543" i="12" s="1"/>
  <c r="Y543" i="12"/>
  <c r="Y530" i="12"/>
  <c r="AP530" i="12"/>
  <c r="AU530" i="12" s="1"/>
  <c r="AP536" i="12"/>
  <c r="AU536" i="12" s="1"/>
  <c r="Y536" i="12"/>
  <c r="U509" i="12"/>
  <c r="AL509" i="12"/>
  <c r="AU509" i="12" s="1"/>
  <c r="AL513" i="12"/>
  <c r="AU513" i="12" s="1"/>
  <c r="U513" i="12"/>
  <c r="Y556" i="12"/>
  <c r="AP556" i="12"/>
  <c r="AU556" i="12" s="1"/>
  <c r="U519" i="12"/>
  <c r="AL519" i="12"/>
  <c r="AU519" i="12" s="1"/>
  <c r="Y561" i="12"/>
  <c r="AP561" i="12"/>
  <c r="AU561" i="12" s="1"/>
  <c r="Y545" i="12"/>
  <c r="AP545" i="12"/>
  <c r="AU545" i="12" s="1"/>
  <c r="AP547" i="12"/>
  <c r="AU547" i="12" s="1"/>
  <c r="Y547" i="12"/>
  <c r="AL510" i="12"/>
  <c r="AU510" i="12" s="1"/>
  <c r="U510" i="12"/>
  <c r="Y535" i="12"/>
  <c r="AP535" i="12"/>
  <c r="AU535" i="12" s="1"/>
  <c r="U512" i="12"/>
  <c r="AL512" i="12"/>
  <c r="AU512" i="12" s="1"/>
  <c r="AP532" i="12"/>
  <c r="AU532" i="12" s="1"/>
  <c r="Y532" i="12"/>
  <c r="AP549" i="12"/>
  <c r="AU549" i="12" s="1"/>
  <c r="Y549" i="12"/>
  <c r="Y546" i="12"/>
  <c r="AP546" i="12"/>
  <c r="AU546" i="12" s="1"/>
  <c r="AP537" i="12"/>
  <c r="AU537" i="12" s="1"/>
  <c r="Y537" i="12"/>
  <c r="Y555" i="12"/>
  <c r="AP555" i="12"/>
  <c r="AU555" i="12" s="1"/>
  <c r="Y544" i="12"/>
  <c r="AP544" i="12"/>
  <c r="AU544" i="12" s="1"/>
  <c r="AL520" i="12"/>
  <c r="AU520" i="12" s="1"/>
  <c r="U520" i="12"/>
  <c r="AL508" i="12"/>
  <c r="AU508" i="12" s="1"/>
  <c r="U508" i="12"/>
  <c r="AP541" i="12"/>
  <c r="AU541" i="12" s="1"/>
  <c r="Y541" i="12"/>
  <c r="AP542" i="12"/>
  <c r="AU542" i="12" s="1"/>
  <c r="Y542" i="12"/>
  <c r="U518" i="12"/>
  <c r="AL518" i="12"/>
  <c r="AU518" i="12" s="1"/>
  <c r="U521" i="12"/>
  <c r="AL521" i="12"/>
  <c r="AU521" i="12" s="1"/>
  <c r="Y538" i="12"/>
  <c r="AP538" i="12"/>
  <c r="AU538" i="12" s="1"/>
  <c r="AP548" i="12"/>
  <c r="AU548" i="12" s="1"/>
  <c r="Y548" i="12"/>
  <c r="Y531" i="12"/>
  <c r="AP531" i="12"/>
  <c r="AU531" i="12" s="1"/>
  <c r="AP551" i="12"/>
  <c r="AU551" i="12" s="1"/>
  <c r="Y551" i="12"/>
  <c r="AP472" i="12"/>
  <c r="AU472" i="12" s="1"/>
  <c r="Y472" i="12"/>
  <c r="AP550" i="12"/>
  <c r="AU550" i="12" s="1"/>
  <c r="Y550" i="12"/>
  <c r="U511" i="12"/>
  <c r="AL511" i="12"/>
  <c r="AU511" i="12" s="1"/>
  <c r="AP559" i="12"/>
  <c r="AU559" i="12" s="1"/>
  <c r="Y559" i="12"/>
  <c r="AL507" i="12"/>
  <c r="AU507" i="12" s="1"/>
  <c r="U507" i="12"/>
  <c r="U523" i="12"/>
  <c r="AL523" i="12"/>
  <c r="AU523" i="12" s="1"/>
  <c r="AL525" i="12"/>
  <c r="AU525" i="12" s="1"/>
  <c r="U525" i="12"/>
  <c r="U514" i="12"/>
  <c r="AL514" i="12"/>
  <c r="AU514" i="12" s="1"/>
  <c r="AL522" i="12"/>
  <c r="AU522" i="12" s="1"/>
  <c r="U522" i="12"/>
  <c r="AL525" i="20" l="1"/>
  <c r="AU525" i="20" s="1"/>
  <c r="U525" i="20"/>
  <c r="Y532" i="20"/>
  <c r="AP532" i="20"/>
  <c r="AU532" i="20" s="1"/>
  <c r="Y538" i="20"/>
  <c r="AP538" i="20"/>
  <c r="AU538" i="20" s="1"/>
  <c r="Y552" i="20"/>
  <c r="AP552" i="20"/>
  <c r="AU552" i="20" s="1"/>
  <c r="Y543" i="19"/>
  <c r="AP543" i="19"/>
  <c r="AU543" i="19" s="1"/>
  <c r="Y542" i="19"/>
  <c r="AP542" i="19"/>
  <c r="AU542" i="19" s="1"/>
  <c r="Y541" i="19"/>
  <c r="AP541" i="19"/>
  <c r="AU541" i="19" s="1"/>
  <c r="Y559" i="19"/>
  <c r="AP559" i="19"/>
  <c r="AU559" i="19" s="1"/>
  <c r="AP548" i="19"/>
  <c r="AU548" i="19" s="1"/>
  <c r="Y548" i="19"/>
  <c r="U520" i="19"/>
  <c r="AL520" i="19"/>
  <c r="AU520" i="19" s="1"/>
  <c r="Y549" i="19"/>
  <c r="AP549" i="19"/>
  <c r="AU549" i="19" s="1"/>
  <c r="Y452" i="19"/>
  <c r="AP452" i="19"/>
  <c r="AU452" i="19" s="1"/>
  <c r="U509" i="19"/>
  <c r="AL509" i="19"/>
  <c r="AU509" i="19" s="1"/>
  <c r="AP546" i="19"/>
  <c r="AU546" i="19" s="1"/>
  <c r="Y546" i="19"/>
  <c r="AP544" i="19"/>
  <c r="AU544" i="19" s="1"/>
  <c r="Y544" i="19"/>
  <c r="AL514" i="19"/>
  <c r="AU514" i="19" s="1"/>
  <c r="U514" i="19"/>
  <c r="Y551" i="19"/>
  <c r="AP551" i="19"/>
  <c r="AU551" i="19" s="1"/>
  <c r="Y529" i="19"/>
  <c r="AP529" i="19"/>
  <c r="AU529" i="19" s="1"/>
  <c r="AP547" i="19"/>
  <c r="AU547" i="19" s="1"/>
  <c r="Y547" i="19"/>
  <c r="U511" i="19"/>
  <c r="AL511" i="19"/>
  <c r="AU511" i="19" s="1"/>
  <c r="Y458" i="19"/>
  <c r="AP458" i="19"/>
  <c r="AU458" i="19" s="1"/>
  <c r="AP537" i="19"/>
  <c r="AU537" i="19" s="1"/>
  <c r="Y537" i="19"/>
  <c r="AL510" i="19"/>
  <c r="AU510" i="19" s="1"/>
  <c r="U510" i="19"/>
  <c r="AP535" i="19"/>
  <c r="AU535" i="19" s="1"/>
  <c r="Y535" i="19"/>
  <c r="AP556" i="19"/>
  <c r="AU556" i="19" s="1"/>
  <c r="Y556" i="19"/>
  <c r="AL521" i="19"/>
  <c r="AU521" i="19" s="1"/>
  <c r="U521" i="19"/>
  <c r="AP530" i="19"/>
  <c r="AU530" i="19" s="1"/>
  <c r="Y530" i="19"/>
  <c r="AL445" i="19"/>
  <c r="AU445" i="19" s="1"/>
  <c r="U445" i="19"/>
  <c r="U508" i="19"/>
  <c r="AL508" i="19"/>
  <c r="AU508" i="19" s="1"/>
  <c r="U522" i="19"/>
  <c r="AL522" i="19"/>
  <c r="AU522" i="19" s="1"/>
  <c r="Y550" i="19"/>
  <c r="AP550" i="19"/>
  <c r="AU550" i="19" s="1"/>
  <c r="U513" i="19"/>
  <c r="AL513" i="19"/>
  <c r="AU513" i="19" s="1"/>
  <c r="AP561" i="19"/>
  <c r="AU561" i="19" s="1"/>
  <c r="Y561" i="19"/>
  <c r="AP536" i="19"/>
  <c r="AU536" i="19" s="1"/>
  <c r="Y536" i="19"/>
  <c r="AL507" i="19"/>
  <c r="AU507" i="19" s="1"/>
  <c r="U507" i="19"/>
  <c r="Y555" i="19"/>
  <c r="AP555" i="19"/>
  <c r="AU555" i="19" s="1"/>
  <c r="AL523" i="19"/>
  <c r="AU523" i="19" s="1"/>
  <c r="U523" i="19"/>
  <c r="Y472" i="19"/>
  <c r="AP472" i="19"/>
  <c r="AU472" i="19" s="1"/>
  <c r="AP545" i="19"/>
  <c r="AU545" i="19" s="1"/>
  <c r="Y545" i="19"/>
  <c r="AL519" i="19"/>
  <c r="AU519" i="19" s="1"/>
  <c r="U519" i="19"/>
  <c r="AP531" i="19"/>
  <c r="AU531" i="19" s="1"/>
  <c r="Y531" i="19"/>
  <c r="U518" i="19"/>
  <c r="AL518" i="19"/>
  <c r="AU518" i="19" s="1"/>
  <c r="AL512" i="19"/>
  <c r="AU512" i="19" s="1"/>
  <c r="U512" i="19"/>
  <c r="U512" i="17"/>
  <c r="AL512" i="17"/>
  <c r="AU512" i="17" s="1"/>
  <c r="U520" i="17"/>
  <c r="AL520" i="17"/>
  <c r="AU520" i="17" s="1"/>
  <c r="AP531" i="17"/>
  <c r="AU531" i="17" s="1"/>
  <c r="Y531" i="17"/>
  <c r="Y529" i="17"/>
  <c r="AP529" i="17"/>
  <c r="AU529" i="17" s="1"/>
  <c r="Y543" i="17"/>
  <c r="AP543" i="17"/>
  <c r="AU543" i="17" s="1"/>
  <c r="AP535" i="17"/>
  <c r="AU535" i="17" s="1"/>
  <c r="Y535" i="17"/>
  <c r="AL510" i="17"/>
  <c r="AU510" i="17" s="1"/>
  <c r="U510" i="17"/>
  <c r="U508" i="17"/>
  <c r="AL508" i="17"/>
  <c r="AU508" i="17" s="1"/>
  <c r="U445" i="17"/>
  <c r="AL445" i="17"/>
  <c r="AU445" i="17" s="1"/>
  <c r="AL513" i="17"/>
  <c r="AU513" i="17" s="1"/>
  <c r="U513" i="17"/>
  <c r="AP537" i="17"/>
  <c r="AU537" i="17" s="1"/>
  <c r="Y537" i="17"/>
  <c r="U518" i="17"/>
  <c r="AL518" i="17"/>
  <c r="AU518" i="17" s="1"/>
  <c r="AP547" i="17"/>
  <c r="AU547" i="17" s="1"/>
  <c r="Y547" i="17"/>
  <c r="Y556" i="17"/>
  <c r="AP556" i="17"/>
  <c r="AU556" i="17" s="1"/>
  <c r="Y530" i="17"/>
  <c r="AP530" i="17"/>
  <c r="AU530" i="17" s="1"/>
  <c r="Y559" i="17"/>
  <c r="AP559" i="17"/>
  <c r="AU559" i="17" s="1"/>
  <c r="AL507" i="17"/>
  <c r="AU507" i="17" s="1"/>
  <c r="U507" i="17"/>
  <c r="AL519" i="17"/>
  <c r="AU519" i="17" s="1"/>
  <c r="U519" i="17"/>
  <c r="Y550" i="17"/>
  <c r="AP550" i="17"/>
  <c r="AU550" i="17" s="1"/>
  <c r="AP541" i="17"/>
  <c r="AU541" i="17" s="1"/>
  <c r="Y541" i="17"/>
  <c r="AL522" i="17"/>
  <c r="AU522" i="17" s="1"/>
  <c r="U522" i="17"/>
  <c r="AP549" i="17"/>
  <c r="AU549" i="17" s="1"/>
  <c r="Y549" i="17"/>
  <c r="Y452" i="17"/>
  <c r="AP452" i="17"/>
  <c r="AU452" i="17" s="1"/>
  <c r="AP545" i="17"/>
  <c r="AU545" i="17" s="1"/>
  <c r="Y545" i="17"/>
  <c r="AP546" i="17"/>
  <c r="AU546" i="17" s="1"/>
  <c r="Y546" i="17"/>
  <c r="Y544" i="17"/>
  <c r="AP544" i="17"/>
  <c r="AU544" i="17" s="1"/>
  <c r="AL523" i="17"/>
  <c r="AU523" i="17" s="1"/>
  <c r="U523" i="17"/>
  <c r="U509" i="17"/>
  <c r="AL509" i="17"/>
  <c r="AU509" i="17" s="1"/>
  <c r="Y542" i="17"/>
  <c r="AP542" i="17"/>
  <c r="AU542" i="17" s="1"/>
  <c r="AP555" i="17"/>
  <c r="AU555" i="17" s="1"/>
  <c r="Y555" i="17"/>
  <c r="U511" i="17"/>
  <c r="AL511" i="17"/>
  <c r="AU511" i="17" s="1"/>
  <c r="Y472" i="17"/>
  <c r="AP472" i="17"/>
  <c r="AU472" i="17" s="1"/>
  <c r="Y548" i="17"/>
  <c r="AP548" i="17"/>
  <c r="AU548" i="17" s="1"/>
  <c r="AL514" i="17"/>
  <c r="AU514" i="17" s="1"/>
  <c r="U514" i="17"/>
  <c r="Y551" i="17"/>
  <c r="AP551" i="17"/>
  <c r="AU551" i="17" s="1"/>
  <c r="AP536" i="17"/>
  <c r="AU536" i="17" s="1"/>
  <c r="Y536" i="17"/>
  <c r="U521" i="17"/>
  <c r="AL521" i="17"/>
  <c r="AU521" i="17" s="1"/>
  <c r="AP561" i="17"/>
  <c r="AU561" i="17" s="1"/>
  <c r="Y561" i="17"/>
  <c r="AP458" i="17"/>
  <c r="AU458" i="17" s="1"/>
  <c r="Y458" i="17"/>
  <c r="U525" i="15"/>
  <c r="AL525" i="15"/>
  <c r="AU525" i="15" s="1"/>
  <c r="Y552" i="15"/>
  <c r="AP552" i="15"/>
  <c r="AU552" i="15" s="1"/>
  <c r="Y532" i="15"/>
  <c r="AP532" i="15"/>
  <c r="AU532" i="15" s="1"/>
  <c r="AP538" i="15"/>
  <c r="AU538" i="15" s="1"/>
  <c r="Y538" i="15"/>
  <c r="U509" i="13"/>
  <c r="AL509" i="13"/>
  <c r="AU509" i="13" s="1"/>
  <c r="U512" i="13"/>
  <c r="AL512" i="13"/>
  <c r="AU512" i="13" s="1"/>
  <c r="Y546" i="13"/>
  <c r="AP546" i="13"/>
  <c r="AU546" i="13" s="1"/>
  <c r="AP547" i="13"/>
  <c r="AU547" i="13" s="1"/>
  <c r="Y547" i="13"/>
  <c r="AP541" i="13"/>
  <c r="AU541" i="13" s="1"/>
  <c r="Y541" i="13"/>
  <c r="U521" i="13"/>
  <c r="AL521" i="13"/>
  <c r="AU521" i="13" s="1"/>
  <c r="Y544" i="13"/>
  <c r="AP544" i="13"/>
  <c r="AU544" i="13" s="1"/>
  <c r="U519" i="13"/>
  <c r="AL519" i="13"/>
  <c r="AU519" i="13" s="1"/>
  <c r="Y542" i="13"/>
  <c r="AP542" i="13"/>
  <c r="AU542" i="13" s="1"/>
  <c r="AP472" i="13"/>
  <c r="AU472" i="13" s="1"/>
  <c r="Y472" i="13"/>
  <c r="AP548" i="13"/>
  <c r="AU548" i="13" s="1"/>
  <c r="Y548" i="13"/>
  <c r="U508" i="13"/>
  <c r="AL508" i="13"/>
  <c r="AU508" i="13" s="1"/>
  <c r="AL511" i="13"/>
  <c r="AU511" i="13" s="1"/>
  <c r="U511" i="13"/>
  <c r="AL520" i="13"/>
  <c r="AU520" i="13" s="1"/>
  <c r="U520" i="13"/>
  <c r="AP529" i="13"/>
  <c r="AU529" i="13" s="1"/>
  <c r="Y529" i="13"/>
  <c r="AP549" i="13"/>
  <c r="AU549" i="13" s="1"/>
  <c r="Y549" i="13"/>
  <c r="U445" i="13"/>
  <c r="AL445" i="13"/>
  <c r="AU445" i="13" s="1"/>
  <c r="AP531" i="13"/>
  <c r="AU531" i="13" s="1"/>
  <c r="Y531" i="13"/>
  <c r="AL507" i="13"/>
  <c r="AU507" i="13" s="1"/>
  <c r="U507" i="13"/>
  <c r="U510" i="13"/>
  <c r="AL510" i="13"/>
  <c r="AU510" i="13" s="1"/>
  <c r="AL523" i="13"/>
  <c r="AU523" i="13" s="1"/>
  <c r="U523" i="13"/>
  <c r="AP543" i="13"/>
  <c r="AU543" i="13" s="1"/>
  <c r="Y543" i="13"/>
  <c r="Y535" i="13"/>
  <c r="AP535" i="13"/>
  <c r="AU535" i="13" s="1"/>
  <c r="Y556" i="13"/>
  <c r="AP556" i="13"/>
  <c r="AU556" i="13" s="1"/>
  <c r="Y550" i="13"/>
  <c r="AP550" i="13"/>
  <c r="AU550" i="13" s="1"/>
  <c r="AP458" i="13"/>
  <c r="AU458" i="13" s="1"/>
  <c r="Y458" i="13"/>
  <c r="AP559" i="13"/>
  <c r="AU559" i="13" s="1"/>
  <c r="Y559" i="13"/>
  <c r="Y530" i="13"/>
  <c r="AP530" i="13"/>
  <c r="AU530" i="13" s="1"/>
  <c r="Y561" i="13"/>
  <c r="AP561" i="13"/>
  <c r="AU561" i="13" s="1"/>
  <c r="U518" i="13"/>
  <c r="AL518" i="13"/>
  <c r="AU518" i="13" s="1"/>
  <c r="AP537" i="13"/>
  <c r="AU537" i="13" s="1"/>
  <c r="Y537" i="13"/>
  <c r="Y452" i="13"/>
  <c r="AP452" i="13"/>
  <c r="AU452" i="13" s="1"/>
  <c r="AL522" i="13"/>
  <c r="AU522" i="13" s="1"/>
  <c r="U522" i="13"/>
  <c r="AL514" i="13"/>
  <c r="AU514" i="13" s="1"/>
  <c r="U514" i="13"/>
  <c r="Y555" i="13"/>
  <c r="AP555" i="13"/>
  <c r="AU555" i="13" s="1"/>
  <c r="AP551" i="13"/>
  <c r="AU551" i="13" s="1"/>
  <c r="Y551" i="13"/>
  <c r="AP536" i="13"/>
  <c r="AU536" i="13" s="1"/>
  <c r="Y536" i="13"/>
  <c r="AP545" i="13"/>
  <c r="AU545" i="13" s="1"/>
  <c r="Y545" i="13"/>
  <c r="AL513" i="13"/>
  <c r="AU513" i="13" s="1"/>
  <c r="U513" i="13"/>
  <c r="AP552" i="12"/>
  <c r="AU552" i="12" s="1"/>
  <c r="Y552" i="12"/>
  <c r="Y532" i="19" l="1"/>
  <c r="AP532" i="19"/>
  <c r="AU532" i="19" s="1"/>
  <c r="AL525" i="19"/>
  <c r="AU525" i="19" s="1"/>
  <c r="U525" i="19"/>
  <c r="Y538" i="19"/>
  <c r="AP538" i="19"/>
  <c r="AU538" i="19" s="1"/>
  <c r="Y552" i="19"/>
  <c r="AP552" i="19"/>
  <c r="AU552" i="19" s="1"/>
  <c r="AP552" i="17"/>
  <c r="AU552" i="17" s="1"/>
  <c r="Y552" i="17"/>
  <c r="Y538" i="17"/>
  <c r="AP538" i="17"/>
  <c r="AU538" i="17" s="1"/>
  <c r="Y532" i="17"/>
  <c r="AP532" i="17"/>
  <c r="AU532" i="17" s="1"/>
  <c r="AL525" i="17"/>
  <c r="AU525" i="17" s="1"/>
  <c r="U525" i="17"/>
  <c r="Y538" i="13"/>
  <c r="AP538" i="13"/>
  <c r="AU538" i="13" s="1"/>
  <c r="AP552" i="13"/>
  <c r="AU552" i="13" s="1"/>
  <c r="Y552" i="13"/>
  <c r="AP532" i="13"/>
  <c r="AU532" i="13" s="1"/>
  <c r="Y532" i="13"/>
  <c r="AL525" i="13"/>
  <c r="AU525" i="13" s="1"/>
  <c r="U525" i="13"/>
  <c r="M61" i="3" l="1"/>
  <c r="I79" i="10"/>
  <c r="I78" i="10"/>
  <c r="I73" i="10"/>
  <c r="I72" i="10"/>
  <c r="I67" i="10"/>
  <c r="I66" i="10"/>
  <c r="I61" i="10"/>
  <c r="I60" i="10"/>
  <c r="I55" i="10"/>
  <c r="I54" i="10"/>
  <c r="E75" i="10"/>
  <c r="E69" i="10"/>
  <c r="E63" i="10"/>
  <c r="E57" i="10"/>
  <c r="E51" i="10"/>
  <c r="I49" i="10"/>
  <c r="I48" i="10"/>
  <c r="E45" i="10"/>
  <c r="I43" i="10"/>
  <c r="I42" i="10"/>
  <c r="M66" i="3" l="1"/>
  <c r="M62" i="3"/>
  <c r="AT382" i="4" l="1"/>
  <c r="AS552" i="4"/>
  <c r="AR552" i="4"/>
  <c r="AQ552" i="4"/>
  <c r="AT551" i="4"/>
  <c r="AT550" i="4"/>
  <c r="AT549" i="4"/>
  <c r="AT548" i="4"/>
  <c r="AT547" i="4"/>
  <c r="AT546" i="4"/>
  <c r="AT545" i="4"/>
  <c r="AT544" i="4"/>
  <c r="AT542" i="4"/>
  <c r="AT541" i="4"/>
  <c r="AS538" i="4"/>
  <c r="AR538" i="4"/>
  <c r="AQ538" i="4"/>
  <c r="AT537" i="4"/>
  <c r="AT535" i="4"/>
  <c r="AS532" i="4"/>
  <c r="AR532" i="4"/>
  <c r="AQ532" i="4"/>
  <c r="AT531" i="4"/>
  <c r="AT529" i="4"/>
  <c r="AS523" i="4"/>
  <c r="AQ523" i="4"/>
  <c r="AP523" i="4"/>
  <c r="AN523" i="4"/>
  <c r="AM523" i="4"/>
  <c r="AI523" i="4"/>
  <c r="AO522" i="4"/>
  <c r="AO521" i="4"/>
  <c r="AO520" i="4"/>
  <c r="AO519" i="4"/>
  <c r="AO518" i="4"/>
  <c r="AS514" i="4"/>
  <c r="AQ514" i="4"/>
  <c r="AP514" i="4"/>
  <c r="AN514" i="4"/>
  <c r="AM514" i="4"/>
  <c r="AI514" i="4"/>
  <c r="AO513" i="4"/>
  <c r="AO512" i="4"/>
  <c r="AO511" i="4"/>
  <c r="AO510" i="4"/>
  <c r="AO509" i="4"/>
  <c r="AO508" i="4"/>
  <c r="AO507" i="4"/>
  <c r="AS472" i="4"/>
  <c r="AR472" i="4"/>
  <c r="AQ472" i="4"/>
  <c r="AT471" i="4"/>
  <c r="AT470" i="4"/>
  <c r="AT469" i="4"/>
  <c r="AT468" i="4"/>
  <c r="AT466" i="4"/>
  <c r="AT465" i="4"/>
  <c r="AT464" i="4"/>
  <c r="AT463" i="4"/>
  <c r="AT462" i="4"/>
  <c r="AT461" i="4"/>
  <c r="AS458" i="4"/>
  <c r="AR458" i="4"/>
  <c r="AQ458" i="4"/>
  <c r="AT456" i="4"/>
  <c r="AT455" i="4"/>
  <c r="AS452" i="4"/>
  <c r="AR452" i="4"/>
  <c r="AQ452" i="4"/>
  <c r="AT450" i="4"/>
  <c r="AT449" i="4"/>
  <c r="AS443" i="4"/>
  <c r="AQ443" i="4"/>
  <c r="AP443" i="4"/>
  <c r="AN443" i="4"/>
  <c r="AM443" i="4"/>
  <c r="AI443" i="4"/>
  <c r="AO442" i="4"/>
  <c r="AO441" i="4"/>
  <c r="AO440" i="4"/>
  <c r="AO439" i="4"/>
  <c r="AO438" i="4"/>
  <c r="AS434" i="4"/>
  <c r="AQ434" i="4"/>
  <c r="AP434" i="4"/>
  <c r="AN434" i="4"/>
  <c r="AM434" i="4"/>
  <c r="AI434" i="4"/>
  <c r="AO433" i="4"/>
  <c r="AO432" i="4"/>
  <c r="AO431" i="4"/>
  <c r="AO430" i="4"/>
  <c r="AO429" i="4"/>
  <c r="AO428" i="4"/>
  <c r="AO427" i="4"/>
  <c r="AS392" i="4"/>
  <c r="AR392" i="4"/>
  <c r="AQ392" i="4"/>
  <c r="AT391" i="4"/>
  <c r="AT390" i="4"/>
  <c r="AT389" i="4"/>
  <c r="AT388" i="4"/>
  <c r="AT387" i="4"/>
  <c r="AT386" i="4"/>
  <c r="AT385" i="4"/>
  <c r="AT383" i="4"/>
  <c r="AT381" i="4"/>
  <c r="AS378" i="4"/>
  <c r="AR378" i="4"/>
  <c r="AQ378" i="4"/>
  <c r="AT377" i="4"/>
  <c r="AT375" i="4"/>
  <c r="AS372" i="4"/>
  <c r="AR372" i="4"/>
  <c r="AQ372" i="4"/>
  <c r="AT371" i="4"/>
  <c r="AT369" i="4"/>
  <c r="AS363" i="4"/>
  <c r="AQ363" i="4"/>
  <c r="AP363" i="4"/>
  <c r="AN363" i="4"/>
  <c r="AM363" i="4"/>
  <c r="AI363" i="4"/>
  <c r="AO361" i="4"/>
  <c r="AO360" i="4"/>
  <c r="AO359" i="4"/>
  <c r="AO358" i="4"/>
  <c r="AS354" i="4"/>
  <c r="AQ354" i="4"/>
  <c r="AP354" i="4"/>
  <c r="AN354" i="4"/>
  <c r="AM354" i="4"/>
  <c r="AI354" i="4"/>
  <c r="AO353" i="4"/>
  <c r="AO352" i="4"/>
  <c r="AO351" i="4"/>
  <c r="AO350" i="4"/>
  <c r="AO349" i="4"/>
  <c r="AO348" i="4"/>
  <c r="AO347" i="4"/>
  <c r="AS312" i="4"/>
  <c r="AR312" i="4"/>
  <c r="AQ312" i="4"/>
  <c r="AT311" i="4"/>
  <c r="AT310" i="4"/>
  <c r="AT309" i="4"/>
  <c r="AT308" i="4"/>
  <c r="AT307" i="4"/>
  <c r="AT306" i="4"/>
  <c r="AT305" i="4"/>
  <c r="AT303" i="4"/>
  <c r="AT302" i="4"/>
  <c r="AT301" i="4"/>
  <c r="AS298" i="4"/>
  <c r="AR298" i="4"/>
  <c r="AQ298" i="4"/>
  <c r="AT297" i="4"/>
  <c r="AT295" i="4"/>
  <c r="AS292" i="4"/>
  <c r="AR292" i="4"/>
  <c r="AQ292" i="4"/>
  <c r="AT291" i="4"/>
  <c r="AT289" i="4"/>
  <c r="AS283" i="4"/>
  <c r="AQ283" i="4"/>
  <c r="AP283" i="4"/>
  <c r="AN283" i="4"/>
  <c r="AM283" i="4"/>
  <c r="AI283" i="4"/>
  <c r="AO282" i="4"/>
  <c r="AO281" i="4"/>
  <c r="AO280" i="4"/>
  <c r="AO279" i="4"/>
  <c r="AO278" i="4"/>
  <c r="AS274" i="4"/>
  <c r="AQ274" i="4"/>
  <c r="AP274" i="4"/>
  <c r="AN274" i="4"/>
  <c r="AM274" i="4"/>
  <c r="AI274" i="4"/>
  <c r="AO273" i="4"/>
  <c r="AO272" i="4"/>
  <c r="AO271" i="4"/>
  <c r="AO270" i="4"/>
  <c r="AO269" i="4"/>
  <c r="AO268" i="4"/>
  <c r="AO267" i="4"/>
  <c r="AR232" i="4"/>
  <c r="AR218" i="4"/>
  <c r="AT211" i="4"/>
  <c r="AR212" i="4"/>
  <c r="AQ203" i="4"/>
  <c r="AP203" i="4"/>
  <c r="AQ194" i="4"/>
  <c r="AP194" i="4"/>
  <c r="AT147" i="4"/>
  <c r="AR152" i="4"/>
  <c r="AR138" i="4"/>
  <c r="AT130" i="4"/>
  <c r="AR132" i="4"/>
  <c r="AQ123" i="4"/>
  <c r="AP123" i="4"/>
  <c r="AQ114" i="4"/>
  <c r="AP114" i="4"/>
  <c r="AQ72" i="4"/>
  <c r="AQ58" i="4"/>
  <c r="AQ52" i="4"/>
  <c r="AR52" i="4"/>
  <c r="AT64" i="4"/>
  <c r="AT69" i="4"/>
  <c r="AR72" i="4"/>
  <c r="AS72" i="4"/>
  <c r="AT57" i="4"/>
  <c r="AT51" i="4"/>
  <c r="AR58" i="4"/>
  <c r="AS58" i="4"/>
  <c r="AP43" i="4"/>
  <c r="AQ43" i="4"/>
  <c r="AP34" i="4"/>
  <c r="AQ34" i="4"/>
  <c r="AM365" i="4" l="1"/>
  <c r="AP205" i="4"/>
  <c r="AR123" i="4"/>
  <c r="AQ205" i="4"/>
  <c r="AS285" i="4"/>
  <c r="AS315" i="4" s="1"/>
  <c r="AN525" i="4"/>
  <c r="AO363" i="4"/>
  <c r="AP525" i="4"/>
  <c r="AR43" i="4"/>
  <c r="AS525" i="4"/>
  <c r="AS561" i="4" s="1"/>
  <c r="AI566" i="4" s="1"/>
  <c r="AQ45" i="4"/>
  <c r="AT372" i="4"/>
  <c r="AP125" i="4"/>
  <c r="AP365" i="4"/>
  <c r="AT378" i="4"/>
  <c r="AP445" i="4"/>
  <c r="AN445" i="4"/>
  <c r="AN365" i="4"/>
  <c r="AT472" i="4"/>
  <c r="AO443" i="4"/>
  <c r="AQ445" i="4"/>
  <c r="AO434" i="4"/>
  <c r="AQ365" i="4"/>
  <c r="AR354" i="4"/>
  <c r="AT292" i="4"/>
  <c r="AQ285" i="4"/>
  <c r="AP285" i="4"/>
  <c r="AR274" i="4"/>
  <c r="AT552" i="4"/>
  <c r="AT538" i="4"/>
  <c r="AT532" i="4"/>
  <c r="AR523" i="4"/>
  <c r="AO523" i="4"/>
  <c r="AR514" i="4"/>
  <c r="AQ525" i="4"/>
  <c r="AM525" i="4"/>
  <c r="AT458" i="4"/>
  <c r="AT452" i="4"/>
  <c r="AS445" i="4"/>
  <c r="AS481" i="4" s="1"/>
  <c r="AI486" i="4" s="1"/>
  <c r="AR434" i="4"/>
  <c r="AM445" i="4"/>
  <c r="AT392" i="4"/>
  <c r="AR363" i="4"/>
  <c r="AS365" i="4"/>
  <c r="AS401" i="4" s="1"/>
  <c r="AI406" i="4" s="1"/>
  <c r="AO354" i="4"/>
  <c r="AT312" i="4"/>
  <c r="AT298" i="4"/>
  <c r="AO283" i="4"/>
  <c r="AR283" i="4"/>
  <c r="AO274" i="4"/>
  <c r="AN285" i="4"/>
  <c r="AM285" i="4"/>
  <c r="AQ125" i="4"/>
  <c r="AP45" i="4"/>
  <c r="AO514" i="4"/>
  <c r="AR443" i="4"/>
  <c r="AS555" i="4" l="1"/>
  <c r="AS321" i="4"/>
  <c r="AI326" i="4" s="1"/>
  <c r="AO365" i="4"/>
  <c r="AR285" i="4"/>
  <c r="AR315" i="4" s="1"/>
  <c r="AO285" i="4"/>
  <c r="AQ315" i="4" s="1"/>
  <c r="AT514" i="4"/>
  <c r="AO525" i="4"/>
  <c r="AQ555" i="4" s="1"/>
  <c r="AQ561" i="4" s="1"/>
  <c r="AR525" i="4"/>
  <c r="AT443" i="4"/>
  <c r="AO445" i="4"/>
  <c r="AQ475" i="4" s="1"/>
  <c r="AQ481" i="4" s="1"/>
  <c r="AR365" i="4"/>
  <c r="AS475" i="4"/>
  <c r="AR445" i="4"/>
  <c r="AQ476" i="4" s="1"/>
  <c r="AS395" i="4"/>
  <c r="AT434" i="4"/>
  <c r="AQ395" i="4"/>
  <c r="AT283" i="4"/>
  <c r="AT274" i="4"/>
  <c r="AT523" i="4"/>
  <c r="AT354" i="4"/>
  <c r="AT363" i="4"/>
  <c r="AR395" i="4" l="1"/>
  <c r="AT395" i="4" s="1"/>
  <c r="AQ396" i="4"/>
  <c r="AQ321" i="4"/>
  <c r="AI324" i="4" s="1"/>
  <c r="AQ60" i="8" s="1"/>
  <c r="AT445" i="4"/>
  <c r="AR475" i="4"/>
  <c r="AT475" i="4" s="1"/>
  <c r="AR555" i="4"/>
  <c r="AT555" i="4" s="1"/>
  <c r="AR401" i="4"/>
  <c r="AQ401" i="4"/>
  <c r="AI404" i="4" s="1"/>
  <c r="AQ60" i="9" s="1"/>
  <c r="AT315" i="4"/>
  <c r="AT285" i="4"/>
  <c r="AI569" i="4"/>
  <c r="AI564" i="4"/>
  <c r="AQ60" i="22" s="1"/>
  <c r="AT525" i="4"/>
  <c r="AI489" i="4"/>
  <c r="AI484" i="4"/>
  <c r="AQ60" i="21" s="1"/>
  <c r="AQ70" i="21" s="1"/>
  <c r="AT365" i="4"/>
  <c r="AQ70" i="22" l="1"/>
  <c r="U22" i="23"/>
  <c r="U23" i="23" s="1"/>
  <c r="AQ76" i="21"/>
  <c r="AQ72" i="21"/>
  <c r="AT60" i="9"/>
  <c r="AT70" i="9" s="1"/>
  <c r="AQ70" i="9"/>
  <c r="AQ70" i="8"/>
  <c r="AI329" i="4"/>
  <c r="AI405" i="4"/>
  <c r="AR60" i="9" s="1"/>
  <c r="AR70" i="9" s="1"/>
  <c r="AI410" i="4"/>
  <c r="AR481" i="4"/>
  <c r="AI490" i="4" s="1"/>
  <c r="AT401" i="4"/>
  <c r="AI408" i="4" s="1"/>
  <c r="AT399" i="4"/>
  <c r="AI409" i="4"/>
  <c r="AT319" i="4"/>
  <c r="AR321" i="4"/>
  <c r="AI330" i="4" s="1"/>
  <c r="X22" i="23" l="1"/>
  <c r="X23" i="23" s="1"/>
  <c r="AQ76" i="22"/>
  <c r="AQ72" i="22"/>
  <c r="U25" i="23"/>
  <c r="AQ78" i="21"/>
  <c r="AI86" i="21" s="1"/>
  <c r="S22" i="23"/>
  <c r="S23" i="23" s="1"/>
  <c r="AR76" i="9"/>
  <c r="AR72" i="9"/>
  <c r="AQ73" i="9"/>
  <c r="R22" i="23"/>
  <c r="R23" i="23" s="1"/>
  <c r="AQ76" i="9"/>
  <c r="AQ72" i="9"/>
  <c r="O22" i="23"/>
  <c r="O23" i="23" s="1"/>
  <c r="AQ76" i="8"/>
  <c r="AQ72" i="8"/>
  <c r="AI407" i="4"/>
  <c r="AR561" i="4"/>
  <c r="AI570" i="4" s="1"/>
  <c r="AI485" i="4"/>
  <c r="AT481" i="4"/>
  <c r="AI488" i="4" s="1"/>
  <c r="AI325" i="4"/>
  <c r="AT321" i="4"/>
  <c r="AI328" i="4" s="1"/>
  <c r="S9" i="4"/>
  <c r="AC543" i="4"/>
  <c r="Z523" i="4"/>
  <c r="Z514" i="4"/>
  <c r="AC464" i="4"/>
  <c r="AC457" i="4"/>
  <c r="Z443" i="4"/>
  <c r="Z434" i="4"/>
  <c r="AA359" i="4"/>
  <c r="AA360" i="4"/>
  <c r="AA361" i="4"/>
  <c r="AA362" i="4"/>
  <c r="Z363" i="4"/>
  <c r="Z354" i="4"/>
  <c r="AC302" i="4"/>
  <c r="AA312" i="4"/>
  <c r="AB312" i="4"/>
  <c r="AA298" i="4"/>
  <c r="AC289" i="4"/>
  <c r="AA292" i="4"/>
  <c r="Z283" i="4"/>
  <c r="Z274" i="4"/>
  <c r="AC226" i="4"/>
  <c r="AA232" i="4"/>
  <c r="AB232" i="4"/>
  <c r="AC215" i="4"/>
  <c r="AA218" i="4"/>
  <c r="AC209" i="4"/>
  <c r="AA199" i="4"/>
  <c r="AA200" i="4"/>
  <c r="AA201" i="4"/>
  <c r="AA202" i="4"/>
  <c r="AA198" i="4"/>
  <c r="Z203" i="4"/>
  <c r="Y203" i="4"/>
  <c r="AA188" i="4"/>
  <c r="AA189" i="4"/>
  <c r="AA190" i="4"/>
  <c r="AA191" i="4"/>
  <c r="AA192" i="4"/>
  <c r="AA193" i="4"/>
  <c r="AA187" i="4"/>
  <c r="Y194" i="4"/>
  <c r="Z194" i="4"/>
  <c r="Y123" i="4"/>
  <c r="AC148" i="4"/>
  <c r="AA152" i="4"/>
  <c r="AB152" i="4"/>
  <c r="Z152" i="4"/>
  <c r="AC137" i="4"/>
  <c r="AA138" i="4"/>
  <c r="AB138" i="4"/>
  <c r="Z138" i="4"/>
  <c r="Z123" i="4"/>
  <c r="Y114" i="4"/>
  <c r="Z114" i="4"/>
  <c r="AC65" i="4"/>
  <c r="AA72" i="4"/>
  <c r="AB72" i="4"/>
  <c r="Z72" i="4"/>
  <c r="AA58" i="4"/>
  <c r="AB58" i="4"/>
  <c r="AC57" i="4"/>
  <c r="AC50" i="4"/>
  <c r="AA52" i="4"/>
  <c r="AB52" i="4"/>
  <c r="Y43" i="4"/>
  <c r="Z43" i="4"/>
  <c r="AB43" i="4"/>
  <c r="Y34" i="4"/>
  <c r="Z34" i="4"/>
  <c r="L552" i="4"/>
  <c r="K552" i="4"/>
  <c r="J552" i="4"/>
  <c r="M551" i="4"/>
  <c r="M550" i="4"/>
  <c r="M549" i="4"/>
  <c r="M547" i="4"/>
  <c r="M546" i="4"/>
  <c r="M545" i="4"/>
  <c r="M544" i="4"/>
  <c r="M542" i="4"/>
  <c r="M541" i="4"/>
  <c r="L538" i="4"/>
  <c r="K538" i="4"/>
  <c r="J538" i="4"/>
  <c r="M536" i="4"/>
  <c r="M535" i="4"/>
  <c r="L532" i="4"/>
  <c r="K532" i="4"/>
  <c r="J532" i="4"/>
  <c r="M530" i="4"/>
  <c r="M529" i="4"/>
  <c r="L523" i="4"/>
  <c r="J523" i="4"/>
  <c r="G523" i="4"/>
  <c r="F523" i="4"/>
  <c r="C523" i="4"/>
  <c r="H522" i="4"/>
  <c r="H521" i="4"/>
  <c r="H520" i="4"/>
  <c r="H519" i="4"/>
  <c r="H518" i="4"/>
  <c r="L514" i="4"/>
  <c r="J514" i="4"/>
  <c r="G514" i="4"/>
  <c r="F514" i="4"/>
  <c r="C514" i="4"/>
  <c r="H513" i="4"/>
  <c r="H512" i="4"/>
  <c r="H511" i="4"/>
  <c r="H510" i="4"/>
  <c r="H509" i="4"/>
  <c r="H508" i="4"/>
  <c r="L472" i="4"/>
  <c r="K472" i="4"/>
  <c r="J472" i="4"/>
  <c r="M471" i="4"/>
  <c r="M470" i="4"/>
  <c r="M469" i="4"/>
  <c r="M468" i="4"/>
  <c r="M467" i="4"/>
  <c r="M466" i="4"/>
  <c r="M465" i="4"/>
  <c r="M463" i="4"/>
  <c r="M462" i="4"/>
  <c r="M461" i="4"/>
  <c r="L458" i="4"/>
  <c r="K458" i="4"/>
  <c r="J458" i="4"/>
  <c r="M457" i="4"/>
  <c r="M455" i="4"/>
  <c r="L452" i="4"/>
  <c r="K452" i="4"/>
  <c r="J452" i="4"/>
  <c r="M451" i="4"/>
  <c r="M449" i="4"/>
  <c r="L443" i="4"/>
  <c r="J443" i="4"/>
  <c r="G443" i="4"/>
  <c r="F443" i="4"/>
  <c r="C443" i="4"/>
  <c r="H442" i="4"/>
  <c r="H441" i="4"/>
  <c r="H440" i="4"/>
  <c r="H439" i="4"/>
  <c r="L434" i="4"/>
  <c r="J434" i="4"/>
  <c r="G434" i="4"/>
  <c r="F434" i="4"/>
  <c r="C434" i="4"/>
  <c r="H433" i="4"/>
  <c r="H432" i="4"/>
  <c r="H431" i="4"/>
  <c r="H430" i="4"/>
  <c r="H429" i="4"/>
  <c r="H428" i="4"/>
  <c r="L392" i="4"/>
  <c r="K392" i="4"/>
  <c r="J392" i="4"/>
  <c r="M391" i="4"/>
  <c r="M390" i="4"/>
  <c r="M388" i="4"/>
  <c r="M387" i="4"/>
  <c r="M386" i="4"/>
  <c r="M385" i="4"/>
  <c r="M384" i="4"/>
  <c r="M382" i="4"/>
  <c r="M381" i="4"/>
  <c r="L378" i="4"/>
  <c r="K378" i="4"/>
  <c r="J378" i="4"/>
  <c r="M377" i="4"/>
  <c r="M375" i="4"/>
  <c r="L372" i="4"/>
  <c r="K372" i="4"/>
  <c r="J372" i="4"/>
  <c r="M371" i="4"/>
  <c r="M369" i="4"/>
  <c r="L363" i="4"/>
  <c r="J363" i="4"/>
  <c r="G363" i="4"/>
  <c r="F363" i="4"/>
  <c r="C363" i="4"/>
  <c r="H362" i="4"/>
  <c r="H361" i="4"/>
  <c r="H360" i="4"/>
  <c r="H359" i="4"/>
  <c r="H358" i="4"/>
  <c r="L354" i="4"/>
  <c r="J354" i="4"/>
  <c r="G354" i="4"/>
  <c r="F354" i="4"/>
  <c r="C354" i="4"/>
  <c r="H353" i="4"/>
  <c r="H352" i="4"/>
  <c r="H351" i="4"/>
  <c r="H350" i="4"/>
  <c r="H349" i="4"/>
  <c r="H348" i="4"/>
  <c r="H347" i="4"/>
  <c r="L312" i="4"/>
  <c r="K312" i="4"/>
  <c r="J312" i="4"/>
  <c r="M311" i="4"/>
  <c r="M310" i="4"/>
  <c r="M308" i="4"/>
  <c r="M307" i="4"/>
  <c r="M306" i="4"/>
  <c r="M305" i="4"/>
  <c r="M304" i="4"/>
  <c r="M302" i="4"/>
  <c r="M301" i="4"/>
  <c r="L298" i="4"/>
  <c r="K298" i="4"/>
  <c r="J298" i="4"/>
  <c r="M297" i="4"/>
  <c r="M296" i="4"/>
  <c r="L292" i="4"/>
  <c r="K292" i="4"/>
  <c r="J292" i="4"/>
  <c r="M291" i="4"/>
  <c r="M289" i="4"/>
  <c r="L283" i="4"/>
  <c r="J283" i="4"/>
  <c r="G283" i="4"/>
  <c r="F283" i="4"/>
  <c r="C283" i="4"/>
  <c r="H282" i="4"/>
  <c r="H281" i="4"/>
  <c r="H280" i="4"/>
  <c r="H279" i="4"/>
  <c r="H278" i="4"/>
  <c r="L274" i="4"/>
  <c r="J274" i="4"/>
  <c r="G274" i="4"/>
  <c r="F274" i="4"/>
  <c r="C274" i="4"/>
  <c r="H273" i="4"/>
  <c r="H272" i="4"/>
  <c r="H271" i="4"/>
  <c r="H270" i="4"/>
  <c r="H269" i="4"/>
  <c r="H268" i="4"/>
  <c r="L232" i="4"/>
  <c r="K232" i="4"/>
  <c r="J232" i="4"/>
  <c r="M231" i="4"/>
  <c r="M230" i="4"/>
  <c r="M228" i="4"/>
  <c r="M227" i="4"/>
  <c r="M225" i="4"/>
  <c r="M223" i="4"/>
  <c r="M221" i="4"/>
  <c r="L218" i="4"/>
  <c r="K218" i="4"/>
  <c r="J218" i="4"/>
  <c r="M217" i="4"/>
  <c r="M215" i="4"/>
  <c r="L212" i="4"/>
  <c r="K212" i="4"/>
  <c r="J212" i="4"/>
  <c r="M211" i="4"/>
  <c r="M209" i="4"/>
  <c r="L203" i="4"/>
  <c r="J203" i="4"/>
  <c r="G203" i="4"/>
  <c r="F203" i="4"/>
  <c r="C203" i="4"/>
  <c r="H202" i="4"/>
  <c r="H201" i="4"/>
  <c r="H200" i="4"/>
  <c r="H199" i="4"/>
  <c r="H198" i="4"/>
  <c r="L194" i="4"/>
  <c r="J194" i="4"/>
  <c r="G194" i="4"/>
  <c r="F194" i="4"/>
  <c r="C194" i="4"/>
  <c r="H193" i="4"/>
  <c r="H192" i="4"/>
  <c r="H191" i="4"/>
  <c r="H190" i="4"/>
  <c r="H189" i="4"/>
  <c r="H188" i="4"/>
  <c r="H187" i="4"/>
  <c r="L152" i="4"/>
  <c r="K152" i="4"/>
  <c r="J152" i="4"/>
  <c r="M151" i="4"/>
  <c r="M150" i="4"/>
  <c r="M149" i="4"/>
  <c r="M148" i="4"/>
  <c r="M147" i="4"/>
  <c r="M146" i="4"/>
  <c r="M145" i="4"/>
  <c r="M143" i="4"/>
  <c r="M141" i="4"/>
  <c r="L138" i="4"/>
  <c r="K138" i="4"/>
  <c r="J138" i="4"/>
  <c r="M137" i="4"/>
  <c r="M135" i="4"/>
  <c r="L132" i="4"/>
  <c r="K132" i="4"/>
  <c r="J132" i="4"/>
  <c r="M131" i="4"/>
  <c r="AD130" i="4"/>
  <c r="M129" i="4"/>
  <c r="L123" i="4"/>
  <c r="J123" i="4"/>
  <c r="G123" i="4"/>
  <c r="F123" i="4"/>
  <c r="C123" i="4"/>
  <c r="H122" i="4"/>
  <c r="H121" i="4"/>
  <c r="H120" i="4"/>
  <c r="H119" i="4"/>
  <c r="H118" i="4"/>
  <c r="L114" i="4"/>
  <c r="J114" i="4"/>
  <c r="G114" i="4"/>
  <c r="F114" i="4"/>
  <c r="C114" i="4"/>
  <c r="H113" i="4"/>
  <c r="H112" i="4"/>
  <c r="H111" i="4"/>
  <c r="H110" i="4"/>
  <c r="H109" i="4"/>
  <c r="H108" i="4"/>
  <c r="H107" i="4"/>
  <c r="M64" i="4"/>
  <c r="K72" i="4"/>
  <c r="L72" i="4"/>
  <c r="J72" i="4"/>
  <c r="M57" i="4"/>
  <c r="K58" i="4"/>
  <c r="L58" i="4"/>
  <c r="K52" i="4"/>
  <c r="L52" i="4"/>
  <c r="J43" i="4"/>
  <c r="J34" i="4"/>
  <c r="D9" i="4"/>
  <c r="AP19" i="6"/>
  <c r="AT52" i="6"/>
  <c r="AQ57" i="6"/>
  <c r="AR57" i="6"/>
  <c r="AS57" i="6"/>
  <c r="AP28" i="6"/>
  <c r="AQ28" i="6"/>
  <c r="AS28" i="6"/>
  <c r="AQ19" i="6"/>
  <c r="AC52" i="6"/>
  <c r="Z57" i="6"/>
  <c r="AA57" i="6"/>
  <c r="AB57" i="6"/>
  <c r="Z43" i="6"/>
  <c r="AA43" i="6"/>
  <c r="Z37" i="6"/>
  <c r="AA37" i="6"/>
  <c r="AB37" i="6"/>
  <c r="Z28" i="6"/>
  <c r="Y28" i="6"/>
  <c r="Y19" i="6"/>
  <c r="M49" i="6"/>
  <c r="K57" i="6"/>
  <c r="L57" i="6"/>
  <c r="K43" i="6"/>
  <c r="L43" i="6"/>
  <c r="M36" i="6"/>
  <c r="K37" i="6"/>
  <c r="L37" i="6"/>
  <c r="I19" i="6"/>
  <c r="J19" i="6"/>
  <c r="L19" i="6"/>
  <c r="AT53" i="3"/>
  <c r="AR57" i="3"/>
  <c r="AS57" i="3"/>
  <c r="AR43" i="3"/>
  <c r="AS43" i="3"/>
  <c r="AR37" i="3"/>
  <c r="AS37" i="3"/>
  <c r="AQ28" i="3"/>
  <c r="AP28" i="3"/>
  <c r="AQ19" i="3"/>
  <c r="AP19" i="3"/>
  <c r="Z57" i="3"/>
  <c r="M53" i="3"/>
  <c r="AA37" i="3"/>
  <c r="AB37" i="3"/>
  <c r="Z37" i="3"/>
  <c r="Z28" i="3"/>
  <c r="Y28" i="3"/>
  <c r="Z19" i="3"/>
  <c r="Y19" i="3"/>
  <c r="M55" i="3"/>
  <c r="K57" i="3"/>
  <c r="L57" i="3"/>
  <c r="J57" i="3"/>
  <c r="K43" i="3"/>
  <c r="L43" i="3"/>
  <c r="J37" i="3"/>
  <c r="K37" i="3"/>
  <c r="L37" i="3"/>
  <c r="J28" i="3"/>
  <c r="G16" i="2" s="1"/>
  <c r="L28" i="3"/>
  <c r="G15" i="2" s="1"/>
  <c r="L19" i="3"/>
  <c r="S32" i="5"/>
  <c r="R19" i="5"/>
  <c r="R39" i="5"/>
  <c r="Q39" i="5"/>
  <c r="S29" i="5"/>
  <c r="T29" i="5"/>
  <c r="S30" i="5"/>
  <c r="T30" i="5"/>
  <c r="S31" i="5"/>
  <c r="T31" i="5"/>
  <c r="T32" i="5"/>
  <c r="S33" i="5"/>
  <c r="T33" i="5"/>
  <c r="S34" i="5"/>
  <c r="T34" i="5"/>
  <c r="S35" i="5"/>
  <c r="T35" i="5"/>
  <c r="S36" i="5"/>
  <c r="T36" i="5"/>
  <c r="S37" i="5"/>
  <c r="T37" i="5"/>
  <c r="S38" i="5"/>
  <c r="T38" i="5"/>
  <c r="T28" i="5"/>
  <c r="S28" i="5"/>
  <c r="S9" i="5"/>
  <c r="T9" i="5"/>
  <c r="S10" i="5"/>
  <c r="T10" i="5"/>
  <c r="S11" i="5"/>
  <c r="T11" i="5"/>
  <c r="S12" i="5"/>
  <c r="T12" i="5"/>
  <c r="S13" i="5"/>
  <c r="T13" i="5"/>
  <c r="S14" i="5"/>
  <c r="T14" i="5"/>
  <c r="S15" i="5"/>
  <c r="T15" i="5"/>
  <c r="S16" i="5"/>
  <c r="T16" i="5"/>
  <c r="S17" i="5"/>
  <c r="T17" i="5"/>
  <c r="S18" i="5"/>
  <c r="T18" i="5"/>
  <c r="T8" i="5"/>
  <c r="S8" i="5"/>
  <c r="AT72" i="9" l="1"/>
  <c r="X25" i="23"/>
  <c r="AQ78" i="22"/>
  <c r="AI86" i="22" s="1"/>
  <c r="AI487" i="4"/>
  <c r="AR60" i="21"/>
  <c r="U27" i="23"/>
  <c r="AI81" i="21"/>
  <c r="R25" i="23"/>
  <c r="AT76" i="9"/>
  <c r="AQ78" i="9"/>
  <c r="AI86" i="9" s="1"/>
  <c r="S25" i="23"/>
  <c r="AR78" i="9"/>
  <c r="AI87" i="9" s="1"/>
  <c r="AR60" i="8"/>
  <c r="AI327" i="4"/>
  <c r="O25" i="23"/>
  <c r="AQ78" i="8"/>
  <c r="AI86" i="8" s="1"/>
  <c r="G21" i="2"/>
  <c r="G20" i="2"/>
  <c r="G19" i="2"/>
  <c r="L30" i="3"/>
  <c r="G13" i="2"/>
  <c r="G17" i="2" s="1"/>
  <c r="S39" i="5"/>
  <c r="T39" i="5"/>
  <c r="AI565" i="4"/>
  <c r="K523" i="4"/>
  <c r="Z445" i="4"/>
  <c r="J30" i="6"/>
  <c r="Y30" i="6"/>
  <c r="AP30" i="3"/>
  <c r="AR19" i="3"/>
  <c r="J30" i="3"/>
  <c r="AQ30" i="3"/>
  <c r="AQ30" i="6"/>
  <c r="AP30" i="6"/>
  <c r="AR28" i="3"/>
  <c r="Y30" i="3"/>
  <c r="K28" i="6"/>
  <c r="AT561" i="4"/>
  <c r="AI568" i="4" s="1"/>
  <c r="G125" i="4"/>
  <c r="Z45" i="4"/>
  <c r="AA514" i="4"/>
  <c r="AA434" i="4"/>
  <c r="AA34" i="4"/>
  <c r="Z125" i="4"/>
  <c r="Z365" i="4"/>
  <c r="AA123" i="4"/>
  <c r="L525" i="4"/>
  <c r="L561" i="4" s="1"/>
  <c r="D566" i="4" s="1"/>
  <c r="Y205" i="4"/>
  <c r="Y45" i="4"/>
  <c r="Z205" i="4"/>
  <c r="Y125" i="4"/>
  <c r="K123" i="4"/>
  <c r="F125" i="4"/>
  <c r="M138" i="4"/>
  <c r="K514" i="4"/>
  <c r="L445" i="4"/>
  <c r="L481" i="4" s="1"/>
  <c r="D486" i="4" s="1"/>
  <c r="K443" i="4"/>
  <c r="AA43" i="4"/>
  <c r="H123" i="4"/>
  <c r="K203" i="4"/>
  <c r="F365" i="4"/>
  <c r="K114" i="4"/>
  <c r="G205" i="4"/>
  <c r="H363" i="4"/>
  <c r="J525" i="4"/>
  <c r="M292" i="4"/>
  <c r="K434" i="4"/>
  <c r="J125" i="4"/>
  <c r="M132" i="4"/>
  <c r="H203" i="4"/>
  <c r="M212" i="4"/>
  <c r="H283" i="4"/>
  <c r="L285" i="4"/>
  <c r="L315" i="4" s="1"/>
  <c r="G445" i="4"/>
  <c r="F525" i="4"/>
  <c r="K363" i="4"/>
  <c r="K283" i="4"/>
  <c r="G525" i="4"/>
  <c r="L365" i="4"/>
  <c r="L401" i="4" s="1"/>
  <c r="D406" i="4" s="1"/>
  <c r="F445" i="4"/>
  <c r="L125" i="4"/>
  <c r="L205" i="4"/>
  <c r="L241" i="4" s="1"/>
  <c r="D246" i="4" s="1"/>
  <c r="F285" i="4"/>
  <c r="K354" i="4"/>
  <c r="G365" i="4"/>
  <c r="M378" i="4"/>
  <c r="J445" i="4"/>
  <c r="M458" i="4"/>
  <c r="J285" i="4"/>
  <c r="M218" i="4"/>
  <c r="K194" i="4"/>
  <c r="M372" i="4"/>
  <c r="H443" i="4"/>
  <c r="M452" i="4"/>
  <c r="H523" i="4"/>
  <c r="M538" i="4"/>
  <c r="J205" i="4"/>
  <c r="F205" i="4"/>
  <c r="K274" i="4"/>
  <c r="G285" i="4"/>
  <c r="M298" i="4"/>
  <c r="J365" i="4"/>
  <c r="H514" i="4"/>
  <c r="M532" i="4"/>
  <c r="M552" i="4"/>
  <c r="H434" i="4"/>
  <c r="M472" i="4"/>
  <c r="M392" i="4"/>
  <c r="H354" i="4"/>
  <c r="M312" i="4"/>
  <c r="H274" i="4"/>
  <c r="M232" i="4"/>
  <c r="H194" i="4"/>
  <c r="H114" i="4"/>
  <c r="M152" i="4"/>
  <c r="J45" i="4"/>
  <c r="K34" i="4"/>
  <c r="K43" i="4"/>
  <c r="AR28" i="6"/>
  <c r="AR19" i="6"/>
  <c r="AA19" i="3"/>
  <c r="AI5" i="4"/>
  <c r="AI4" i="4"/>
  <c r="AI3" i="4"/>
  <c r="R5" i="4"/>
  <c r="R4" i="4"/>
  <c r="R3" i="4"/>
  <c r="X27" i="23" l="1"/>
  <c r="AI81" i="22"/>
  <c r="AI567" i="4"/>
  <c r="AR60" i="22"/>
  <c r="AT60" i="21"/>
  <c r="AT70" i="21" s="1"/>
  <c r="AR70" i="21"/>
  <c r="S28" i="23"/>
  <c r="AI82" i="9"/>
  <c r="AI84" i="9"/>
  <c r="R27" i="23"/>
  <c r="AT78" i="9"/>
  <c r="AI85" i="9" s="1"/>
  <c r="AI81" i="9"/>
  <c r="O27" i="23"/>
  <c r="AI81" i="8"/>
  <c r="AR70" i="8"/>
  <c r="AT60" i="8"/>
  <c r="AT70" i="8" s="1"/>
  <c r="H365" i="4"/>
  <c r="K525" i="4"/>
  <c r="K30" i="3"/>
  <c r="AR30" i="6"/>
  <c r="K445" i="4"/>
  <c r="AA45" i="4"/>
  <c r="L555" i="4"/>
  <c r="L395" i="4"/>
  <c r="L321" i="4"/>
  <c r="D326" i="4" s="1"/>
  <c r="I22" i="5"/>
  <c r="H125" i="4"/>
  <c r="H525" i="4"/>
  <c r="J559" i="4" s="1"/>
  <c r="J561" i="4" s="1"/>
  <c r="M443" i="4"/>
  <c r="K205" i="4"/>
  <c r="M194" i="4"/>
  <c r="K125" i="4"/>
  <c r="H205" i="4"/>
  <c r="J235" i="4" s="1"/>
  <c r="L475" i="4"/>
  <c r="M523" i="4"/>
  <c r="M514" i="4"/>
  <c r="M363" i="4"/>
  <c r="H285" i="4"/>
  <c r="J319" i="4" s="1"/>
  <c r="J321" i="4" s="1"/>
  <c r="M434" i="4"/>
  <c r="M274" i="4"/>
  <c r="M354" i="4"/>
  <c r="H445" i="4"/>
  <c r="J475" i="4" s="1"/>
  <c r="K285" i="4"/>
  <c r="L155" i="4"/>
  <c r="L235" i="4"/>
  <c r="M283" i="4"/>
  <c r="M114" i="4"/>
  <c r="M125" i="4" s="1"/>
  <c r="K365" i="4"/>
  <c r="M203" i="4"/>
  <c r="M205" i="4" s="1"/>
  <c r="J399" i="4"/>
  <c r="J395" i="4"/>
  <c r="D166" i="4"/>
  <c r="AS152" i="4"/>
  <c r="AH69" i="6"/>
  <c r="AH68" i="6"/>
  <c r="AH67" i="6"/>
  <c r="AH66" i="6"/>
  <c r="AH65" i="6"/>
  <c r="AH64" i="6"/>
  <c r="AH63" i="6"/>
  <c r="AH62" i="6"/>
  <c r="AH61" i="6"/>
  <c r="AH60" i="6"/>
  <c r="Q69" i="6"/>
  <c r="Q68" i="6"/>
  <c r="Q67" i="6"/>
  <c r="Q66" i="6"/>
  <c r="Q65" i="6"/>
  <c r="Q64" i="6"/>
  <c r="Q63" i="6"/>
  <c r="Q62" i="6"/>
  <c r="Q61" i="6"/>
  <c r="Q60" i="6"/>
  <c r="B69" i="6"/>
  <c r="B68" i="6"/>
  <c r="B67" i="6"/>
  <c r="B66" i="6"/>
  <c r="B65" i="6"/>
  <c r="B64" i="6"/>
  <c r="B63" i="6"/>
  <c r="B62" i="6"/>
  <c r="B61" i="6"/>
  <c r="B60" i="6"/>
  <c r="AH69" i="3"/>
  <c r="AH68" i="3"/>
  <c r="AH67" i="3"/>
  <c r="AH66" i="3"/>
  <c r="AH65" i="3"/>
  <c r="AH64" i="3"/>
  <c r="AH63" i="3"/>
  <c r="AH62" i="3"/>
  <c r="AH61" i="3"/>
  <c r="Q69" i="3"/>
  <c r="Q68" i="3"/>
  <c r="Q67" i="3"/>
  <c r="Q66" i="3"/>
  <c r="Q65" i="3"/>
  <c r="Q64" i="3"/>
  <c r="Q63" i="3"/>
  <c r="Q62" i="3"/>
  <c r="Q61" i="3"/>
  <c r="B69" i="3"/>
  <c r="B68" i="3"/>
  <c r="B67" i="3"/>
  <c r="B66" i="3"/>
  <c r="B65" i="3"/>
  <c r="B64" i="3"/>
  <c r="B62" i="3"/>
  <c r="B63" i="3"/>
  <c r="B61" i="3"/>
  <c r="AH60" i="3"/>
  <c r="Q60" i="3"/>
  <c r="B60" i="3"/>
  <c r="AB552" i="4"/>
  <c r="AA552" i="4"/>
  <c r="Z552" i="4"/>
  <c r="AC551" i="4"/>
  <c r="AC550" i="4"/>
  <c r="AC549" i="4"/>
  <c r="AC548" i="4"/>
  <c r="AC547" i="4"/>
  <c r="AC545" i="4"/>
  <c r="AC544" i="4"/>
  <c r="AC542" i="4"/>
  <c r="AC541" i="4"/>
  <c r="AB538" i="4"/>
  <c r="AA538" i="4"/>
  <c r="Z538" i="4"/>
  <c r="AC537" i="4"/>
  <c r="AC535" i="4"/>
  <c r="AB532" i="4"/>
  <c r="AA532" i="4"/>
  <c r="Z532" i="4"/>
  <c r="AC531" i="4"/>
  <c r="AC529" i="4"/>
  <c r="AB523" i="4"/>
  <c r="Y523" i="4"/>
  <c r="W523" i="4"/>
  <c r="V523" i="4"/>
  <c r="R523" i="4"/>
  <c r="X522" i="4"/>
  <c r="X521" i="4"/>
  <c r="X520" i="4"/>
  <c r="X518" i="4"/>
  <c r="AB514" i="4"/>
  <c r="Y514" i="4"/>
  <c r="W514" i="4"/>
  <c r="V514" i="4"/>
  <c r="R514" i="4"/>
  <c r="X513" i="4"/>
  <c r="X512" i="4"/>
  <c r="X511" i="4"/>
  <c r="X510" i="4"/>
  <c r="X509" i="4"/>
  <c r="X508" i="4"/>
  <c r="X507" i="4"/>
  <c r="AB472" i="4"/>
  <c r="AA472" i="4"/>
  <c r="Z472" i="4"/>
  <c r="AC471" i="4"/>
  <c r="AC470" i="4"/>
  <c r="AC469" i="4"/>
  <c r="AC468" i="4"/>
  <c r="AC467" i="4"/>
  <c r="AC466" i="4"/>
  <c r="AC463" i="4"/>
  <c r="AC462" i="4"/>
  <c r="AC461" i="4"/>
  <c r="AB458" i="4"/>
  <c r="AA458" i="4"/>
  <c r="Z458" i="4"/>
  <c r="AC455" i="4"/>
  <c r="AB452" i="4"/>
  <c r="AA452" i="4"/>
  <c r="Z452" i="4"/>
  <c r="AC451" i="4"/>
  <c r="AC449" i="4"/>
  <c r="AB443" i="4"/>
  <c r="Y443" i="4"/>
  <c r="W443" i="4"/>
  <c r="V443" i="4"/>
  <c r="R443" i="4"/>
  <c r="X442" i="4"/>
  <c r="X441" i="4"/>
  <c r="X440" i="4"/>
  <c r="X439" i="4"/>
  <c r="X438" i="4"/>
  <c r="AB434" i="4"/>
  <c r="Y434" i="4"/>
  <c r="W434" i="4"/>
  <c r="V434" i="4"/>
  <c r="R434" i="4"/>
  <c r="X433" i="4"/>
  <c r="X432" i="4"/>
  <c r="X431" i="4"/>
  <c r="X430" i="4"/>
  <c r="X429" i="4"/>
  <c r="X428" i="4"/>
  <c r="X427" i="4"/>
  <c r="AB392" i="4"/>
  <c r="AA392" i="4"/>
  <c r="Z392" i="4"/>
  <c r="AC391" i="4"/>
  <c r="AC390" i="4"/>
  <c r="AC389" i="4"/>
  <c r="AC388" i="4"/>
  <c r="AC387" i="4"/>
  <c r="AC385" i="4"/>
  <c r="AC384" i="4"/>
  <c r="AC383" i="4"/>
  <c r="AC382" i="4"/>
  <c r="AC381" i="4"/>
  <c r="AB378" i="4"/>
  <c r="AA378" i="4"/>
  <c r="Z378" i="4"/>
  <c r="AC377" i="4"/>
  <c r="AC376" i="4"/>
  <c r="AB372" i="4"/>
  <c r="AA372" i="4"/>
  <c r="Z372" i="4"/>
  <c r="AC371" i="4"/>
  <c r="AC369" i="4"/>
  <c r="AB363" i="4"/>
  <c r="Y363" i="4"/>
  <c r="W363" i="4"/>
  <c r="V363" i="4"/>
  <c r="R363" i="4"/>
  <c r="X362" i="4"/>
  <c r="X361" i="4"/>
  <c r="X360" i="4"/>
  <c r="X359" i="4"/>
  <c r="X358" i="4"/>
  <c r="AB354" i="4"/>
  <c r="Y354" i="4"/>
  <c r="W354" i="4"/>
  <c r="V354" i="4"/>
  <c r="R354" i="4"/>
  <c r="X353" i="4"/>
  <c r="X352" i="4"/>
  <c r="X351" i="4"/>
  <c r="X350" i="4"/>
  <c r="X349" i="4"/>
  <c r="X348" i="4"/>
  <c r="X347" i="4"/>
  <c r="Z312" i="4"/>
  <c r="AC311" i="4"/>
  <c r="AC310" i="4"/>
  <c r="AC309" i="4"/>
  <c r="AC308" i="4"/>
  <c r="AC307" i="4"/>
  <c r="AC306" i="4"/>
  <c r="AC304" i="4"/>
  <c r="AC303" i="4"/>
  <c r="AC301" i="4"/>
  <c r="AB298" i="4"/>
  <c r="Z298" i="4"/>
  <c r="AC296" i="4"/>
  <c r="AC295" i="4"/>
  <c r="AB292" i="4"/>
  <c r="Z292" i="4"/>
  <c r="AC290" i="4"/>
  <c r="AB283" i="4"/>
  <c r="Y283" i="4"/>
  <c r="W283" i="4"/>
  <c r="V283" i="4"/>
  <c r="R283" i="4"/>
  <c r="X282" i="4"/>
  <c r="X281" i="4"/>
  <c r="X280" i="4"/>
  <c r="X279" i="4"/>
  <c r="X278" i="4"/>
  <c r="AB274" i="4"/>
  <c r="Y274" i="4"/>
  <c r="W274" i="4"/>
  <c r="V274" i="4"/>
  <c r="R274" i="4"/>
  <c r="X273" i="4"/>
  <c r="X272" i="4"/>
  <c r="X271" i="4"/>
  <c r="X270" i="4"/>
  <c r="X269" i="4"/>
  <c r="X268" i="4"/>
  <c r="X267" i="4"/>
  <c r="AS232" i="4"/>
  <c r="AQ232" i="4"/>
  <c r="Z232" i="4"/>
  <c r="AT231" i="4"/>
  <c r="AC231" i="4"/>
  <c r="AT230" i="4"/>
  <c r="AC230" i="4"/>
  <c r="AT229" i="4"/>
  <c r="AC229" i="4"/>
  <c r="AC228" i="4"/>
  <c r="AT227" i="4"/>
  <c r="AC227" i="4"/>
  <c r="AT226" i="4"/>
  <c r="AT225" i="4"/>
  <c r="AC225" i="4"/>
  <c r="AT224" i="4"/>
  <c r="AC224" i="4"/>
  <c r="AT223" i="4"/>
  <c r="AC223" i="4"/>
  <c r="AT222" i="4"/>
  <c r="AC222" i="4"/>
  <c r="AT221" i="4"/>
  <c r="AC221" i="4"/>
  <c r="AS218" i="4"/>
  <c r="AQ218" i="4"/>
  <c r="AB218" i="4"/>
  <c r="Z218" i="4"/>
  <c r="AC217" i="4"/>
  <c r="AT216" i="4"/>
  <c r="AC216" i="4"/>
  <c r="AT215" i="4"/>
  <c r="AS212" i="4"/>
  <c r="AQ212" i="4"/>
  <c r="AB212" i="4"/>
  <c r="AA212" i="4"/>
  <c r="Z212" i="4"/>
  <c r="AC211" i="4"/>
  <c r="AT210" i="4"/>
  <c r="AC210" i="4"/>
  <c r="AS203" i="4"/>
  <c r="AN203" i="4"/>
  <c r="AM203" i="4"/>
  <c r="AI203" i="4"/>
  <c r="AB203" i="4"/>
  <c r="W203" i="4"/>
  <c r="V203" i="4"/>
  <c r="R203" i="4"/>
  <c r="AO202" i="4"/>
  <c r="X202" i="4"/>
  <c r="AC202" i="4" s="1"/>
  <c r="AO201" i="4"/>
  <c r="X201" i="4"/>
  <c r="AC201" i="4" s="1"/>
  <c r="AO200" i="4"/>
  <c r="X200" i="4"/>
  <c r="AC200" i="4" s="1"/>
  <c r="AO199" i="4"/>
  <c r="X199" i="4"/>
  <c r="AC199" i="4" s="1"/>
  <c r="AO198" i="4"/>
  <c r="X198" i="4"/>
  <c r="AC198" i="4" s="1"/>
  <c r="AS194" i="4"/>
  <c r="AN194" i="4"/>
  <c r="AM194" i="4"/>
  <c r="AI194" i="4"/>
  <c r="AB194" i="4"/>
  <c r="W194" i="4"/>
  <c r="V194" i="4"/>
  <c r="R194" i="4"/>
  <c r="AO193" i="4"/>
  <c r="X193" i="4"/>
  <c r="AC193" i="4" s="1"/>
  <c r="AO192" i="4"/>
  <c r="X192" i="4"/>
  <c r="AC192" i="4" s="1"/>
  <c r="AO191" i="4"/>
  <c r="X191" i="4"/>
  <c r="AC191" i="4" s="1"/>
  <c r="AO190" i="4"/>
  <c r="X190" i="4"/>
  <c r="AC190" i="4" s="1"/>
  <c r="AO189" i="4"/>
  <c r="X189" i="4"/>
  <c r="AC189" i="4" s="1"/>
  <c r="AO188" i="4"/>
  <c r="X188" i="4"/>
  <c r="AC188" i="4" s="1"/>
  <c r="AO187" i="4"/>
  <c r="X187" i="4"/>
  <c r="AC187" i="4" s="1"/>
  <c r="AQ152" i="4"/>
  <c r="AT151" i="4"/>
  <c r="AC151" i="4"/>
  <c r="AT150" i="4"/>
  <c r="AC150" i="4"/>
  <c r="AT149" i="4"/>
  <c r="AC149" i="4"/>
  <c r="AT148" i="4"/>
  <c r="AT146" i="4"/>
  <c r="AC146" i="4"/>
  <c r="AT145" i="4"/>
  <c r="AC145" i="4"/>
  <c r="AT143" i="4"/>
  <c r="AT142" i="4"/>
  <c r="AC142" i="4"/>
  <c r="AT141" i="4"/>
  <c r="AC141" i="4"/>
  <c r="AS138" i="4"/>
  <c r="AQ138" i="4"/>
  <c r="AT137" i="4"/>
  <c r="AC136" i="4"/>
  <c r="AT135" i="4"/>
  <c r="AS132" i="4"/>
  <c r="AQ132" i="4"/>
  <c r="AC131" i="4"/>
  <c r="AC129" i="4"/>
  <c r="AS123" i="4"/>
  <c r="AN123" i="4"/>
  <c r="AM123" i="4"/>
  <c r="AI123" i="4"/>
  <c r="AB123" i="4"/>
  <c r="W123" i="4"/>
  <c r="V123" i="4"/>
  <c r="R123" i="4"/>
  <c r="AO122" i="4"/>
  <c r="X122" i="4"/>
  <c r="AO121" i="4"/>
  <c r="X121" i="4"/>
  <c r="AO120" i="4"/>
  <c r="X120" i="4"/>
  <c r="AO119" i="4"/>
  <c r="X119" i="4"/>
  <c r="AO118" i="4"/>
  <c r="X118" i="4"/>
  <c r="AS114" i="4"/>
  <c r="AN114" i="4"/>
  <c r="AM114" i="4"/>
  <c r="AI114" i="4"/>
  <c r="AB114" i="4"/>
  <c r="W114" i="4"/>
  <c r="V114" i="4"/>
  <c r="R114" i="4"/>
  <c r="AO113" i="4"/>
  <c r="X113" i="4"/>
  <c r="AO112" i="4"/>
  <c r="X112" i="4"/>
  <c r="AO111" i="4"/>
  <c r="X111" i="4"/>
  <c r="AO110" i="4"/>
  <c r="X110" i="4"/>
  <c r="AO109" i="4"/>
  <c r="X109" i="4"/>
  <c r="AO108" i="4"/>
  <c r="X108" i="4"/>
  <c r="AO107" i="4"/>
  <c r="X107" i="4"/>
  <c r="AT71" i="4"/>
  <c r="AC71" i="4"/>
  <c r="M71" i="4"/>
  <c r="AT70" i="4"/>
  <c r="AC70" i="4"/>
  <c r="M70" i="4"/>
  <c r="AC69" i="4"/>
  <c r="M69" i="4"/>
  <c r="AT68" i="4"/>
  <c r="AC68" i="4"/>
  <c r="M68" i="4"/>
  <c r="AT67" i="4"/>
  <c r="AC67" i="4"/>
  <c r="M67" i="4"/>
  <c r="M66" i="4"/>
  <c r="AT65" i="4"/>
  <c r="M65" i="4"/>
  <c r="AC64" i="4"/>
  <c r="AT63" i="4"/>
  <c r="AC63" i="4"/>
  <c r="M63" i="4"/>
  <c r="AT62" i="4"/>
  <c r="AC62" i="4"/>
  <c r="M62" i="4"/>
  <c r="AT61" i="4"/>
  <c r="AC61" i="4"/>
  <c r="Z58" i="4"/>
  <c r="J58" i="4"/>
  <c r="AT55" i="4"/>
  <c r="AC55" i="4"/>
  <c r="M55" i="4"/>
  <c r="AS52" i="4"/>
  <c r="Z52" i="4"/>
  <c r="J52" i="4"/>
  <c r="M51" i="4"/>
  <c r="AT49" i="4"/>
  <c r="AC49" i="4"/>
  <c r="AS43" i="4"/>
  <c r="AN43" i="4"/>
  <c r="AM43" i="4"/>
  <c r="AJ43" i="4"/>
  <c r="W43" i="4"/>
  <c r="V43" i="4"/>
  <c r="S43" i="4"/>
  <c r="L43" i="4"/>
  <c r="G43" i="4"/>
  <c r="F43" i="4"/>
  <c r="C43" i="4"/>
  <c r="AO42" i="4"/>
  <c r="X42" i="4"/>
  <c r="H42" i="4"/>
  <c r="AO41" i="4"/>
  <c r="X41" i="4"/>
  <c r="H41" i="4"/>
  <c r="AO40" i="4"/>
  <c r="X40" i="4"/>
  <c r="H40" i="4"/>
  <c r="AO39" i="4"/>
  <c r="X39" i="4"/>
  <c r="H39" i="4"/>
  <c r="AO38" i="4"/>
  <c r="X38" i="4"/>
  <c r="H38" i="4"/>
  <c r="AD35" i="4"/>
  <c r="AS34" i="4"/>
  <c r="AN34" i="4"/>
  <c r="AM34" i="4"/>
  <c r="AJ34" i="4"/>
  <c r="AB34" i="4"/>
  <c r="AB45" i="4" s="1"/>
  <c r="AA79" i="4" s="1"/>
  <c r="W34" i="4"/>
  <c r="V34" i="4"/>
  <c r="S34" i="4"/>
  <c r="L34" i="4"/>
  <c r="G34" i="4"/>
  <c r="F34" i="4"/>
  <c r="C34" i="4"/>
  <c r="X33" i="4"/>
  <c r="H33" i="4"/>
  <c r="AO32" i="4"/>
  <c r="X32" i="4"/>
  <c r="H32" i="4"/>
  <c r="AO31" i="4"/>
  <c r="X31" i="4"/>
  <c r="H31" i="4"/>
  <c r="AO30" i="4"/>
  <c r="X30" i="4"/>
  <c r="H30" i="4"/>
  <c r="AO29" i="4"/>
  <c r="X29" i="4"/>
  <c r="H29" i="4"/>
  <c r="AO28" i="4"/>
  <c r="X28" i="4"/>
  <c r="H28" i="4"/>
  <c r="AO27" i="4"/>
  <c r="X27" i="4"/>
  <c r="H27" i="4"/>
  <c r="U37" i="5"/>
  <c r="U38" i="5"/>
  <c r="O20" i="5"/>
  <c r="N19" i="5"/>
  <c r="O19" i="5"/>
  <c r="P19" i="5"/>
  <c r="Q19" i="5"/>
  <c r="Q40" i="5"/>
  <c r="O40" i="5"/>
  <c r="O39" i="5"/>
  <c r="N39" i="5"/>
  <c r="P39" i="5"/>
  <c r="M39" i="5"/>
  <c r="U29" i="5"/>
  <c r="U30" i="5"/>
  <c r="U31" i="5"/>
  <c r="U32" i="5"/>
  <c r="U33" i="5"/>
  <c r="U34" i="5"/>
  <c r="U35" i="5"/>
  <c r="U36" i="5"/>
  <c r="U28" i="5"/>
  <c r="U9" i="5"/>
  <c r="U10" i="5"/>
  <c r="U11" i="5"/>
  <c r="U12" i="5"/>
  <c r="U13" i="5"/>
  <c r="U14" i="5"/>
  <c r="U15" i="5"/>
  <c r="U16" i="5"/>
  <c r="U17" i="5"/>
  <c r="U18" i="5"/>
  <c r="U8" i="5"/>
  <c r="AR43" i="6"/>
  <c r="AS43" i="6"/>
  <c r="AR37" i="6"/>
  <c r="AS37" i="6"/>
  <c r="AS19" i="6"/>
  <c r="AB43" i="6"/>
  <c r="V28" i="6"/>
  <c r="V19" i="6"/>
  <c r="AA57" i="3"/>
  <c r="AB57" i="3"/>
  <c r="AA43" i="3"/>
  <c r="AB43" i="3"/>
  <c r="AB28" i="3"/>
  <c r="AB19" i="3"/>
  <c r="M52" i="3"/>
  <c r="AR70" i="22" l="1"/>
  <c r="AT60" i="22"/>
  <c r="AT70" i="22" s="1"/>
  <c r="V22" i="23"/>
  <c r="V23" i="23" s="1"/>
  <c r="AR76" i="21"/>
  <c r="AR72" i="21"/>
  <c r="AT72" i="21" s="1"/>
  <c r="AQ73" i="21"/>
  <c r="R32" i="23"/>
  <c r="P22" i="23"/>
  <c r="P23" i="23" s="1"/>
  <c r="AR76" i="8"/>
  <c r="AQ73" i="8"/>
  <c r="AR72" i="8"/>
  <c r="AT72" i="8" s="1"/>
  <c r="K555" i="4"/>
  <c r="K559" i="4"/>
  <c r="J556" i="4"/>
  <c r="AD556" i="4" s="1"/>
  <c r="K475" i="4"/>
  <c r="J476" i="4"/>
  <c r="K479" i="4"/>
  <c r="K481" i="4" s="1"/>
  <c r="K399" i="4"/>
  <c r="J396" i="4"/>
  <c r="K235" i="4"/>
  <c r="K239" i="4"/>
  <c r="J236" i="4"/>
  <c r="K159" i="4"/>
  <c r="K161" i="4" s="1"/>
  <c r="J156" i="4"/>
  <c r="AD156" i="4" s="1"/>
  <c r="K561" i="4"/>
  <c r="AT114" i="4"/>
  <c r="AT194" i="4"/>
  <c r="AT123" i="4"/>
  <c r="AC132" i="4"/>
  <c r="AT203" i="4"/>
  <c r="AS30" i="6"/>
  <c r="J155" i="4"/>
  <c r="J239" i="4"/>
  <c r="M475" i="4"/>
  <c r="AS45" i="4"/>
  <c r="AS81" i="4" s="1"/>
  <c r="AJ86" i="4" s="1"/>
  <c r="AT34" i="4"/>
  <c r="AO34" i="4"/>
  <c r="J555" i="4"/>
  <c r="M555" i="4" s="1"/>
  <c r="M525" i="4"/>
  <c r="M445" i="4"/>
  <c r="M285" i="4"/>
  <c r="J315" i="4"/>
  <c r="K241" i="4"/>
  <c r="M235" i="4"/>
  <c r="K155" i="4"/>
  <c r="AD40" i="4"/>
  <c r="Y445" i="4"/>
  <c r="AC152" i="4"/>
  <c r="AC514" i="4"/>
  <c r="Y365" i="4"/>
  <c r="X43" i="4"/>
  <c r="AC114" i="4"/>
  <c r="AC123" i="4"/>
  <c r="AC363" i="4"/>
  <c r="M365" i="4"/>
  <c r="AB125" i="4"/>
  <c r="AB161" i="4" s="1"/>
  <c r="AC194" i="4"/>
  <c r="J479" i="4"/>
  <c r="K401" i="4"/>
  <c r="K395" i="4"/>
  <c r="M395" i="4" s="1"/>
  <c r="K315" i="4"/>
  <c r="D564" i="4"/>
  <c r="D324" i="4"/>
  <c r="M159" i="4"/>
  <c r="H34" i="4"/>
  <c r="AD143" i="4"/>
  <c r="AT152" i="4"/>
  <c r="X443" i="4"/>
  <c r="AD29" i="4"/>
  <c r="AD462" i="4"/>
  <c r="AD28" i="4"/>
  <c r="AN45" i="4"/>
  <c r="AD137" i="4"/>
  <c r="AA443" i="4"/>
  <c r="AD542" i="4"/>
  <c r="AO114" i="4"/>
  <c r="AD56" i="4"/>
  <c r="AD146" i="4"/>
  <c r="AD131" i="4"/>
  <c r="AD310" i="4"/>
  <c r="AD450" i="4"/>
  <c r="AD55" i="4"/>
  <c r="AD71" i="4"/>
  <c r="AD545" i="4"/>
  <c r="AD311" i="4"/>
  <c r="AD385" i="4"/>
  <c r="AC292" i="4"/>
  <c r="AD465" i="4"/>
  <c r="AD70" i="4"/>
  <c r="AD209" i="4"/>
  <c r="AD551" i="4"/>
  <c r="AD531" i="4"/>
  <c r="AT58" i="4"/>
  <c r="AD225" i="4"/>
  <c r="AD382" i="4"/>
  <c r="AC52" i="4"/>
  <c r="AD449" i="4"/>
  <c r="AD464" i="4"/>
  <c r="AD109" i="4"/>
  <c r="AD440" i="4"/>
  <c r="AD377" i="4"/>
  <c r="AD144" i="4"/>
  <c r="AD305" i="4"/>
  <c r="AD391" i="4"/>
  <c r="AD470" i="4"/>
  <c r="V285" i="4"/>
  <c r="AD390" i="4"/>
  <c r="AB205" i="4"/>
  <c r="AB241" i="4" s="1"/>
  <c r="S246" i="4" s="1"/>
  <c r="AT212" i="4"/>
  <c r="AD224" i="4"/>
  <c r="AM45" i="4"/>
  <c r="AD304" i="4"/>
  <c r="AD69" i="4"/>
  <c r="AD228" i="4"/>
  <c r="AD68" i="4"/>
  <c r="AO203" i="4"/>
  <c r="AD211" i="4"/>
  <c r="AD217" i="4"/>
  <c r="AD226" i="4"/>
  <c r="AD289" i="4"/>
  <c r="AD383" i="4"/>
  <c r="AD548" i="4"/>
  <c r="AD50" i="4"/>
  <c r="AR203" i="4"/>
  <c r="AD386" i="4"/>
  <c r="Y525" i="4"/>
  <c r="V365" i="4"/>
  <c r="AD129" i="4"/>
  <c r="AD147" i="4"/>
  <c r="AD231" i="4"/>
  <c r="AC452" i="4"/>
  <c r="AD451" i="4"/>
  <c r="AC458" i="4"/>
  <c r="AD51" i="4"/>
  <c r="AC58" i="4"/>
  <c r="X283" i="4"/>
  <c r="AD529" i="4"/>
  <c r="AB81" i="4"/>
  <c r="V125" i="4"/>
  <c r="AD151" i="4"/>
  <c r="AC218" i="4"/>
  <c r="AD302" i="4"/>
  <c r="AA363" i="4"/>
  <c r="AD471" i="4"/>
  <c r="AC538" i="4"/>
  <c r="AD32" i="4"/>
  <c r="AO43" i="4"/>
  <c r="AD49" i="4"/>
  <c r="AD65" i="4"/>
  <c r="W125" i="4"/>
  <c r="AD136" i="4"/>
  <c r="AD148" i="4"/>
  <c r="AD215" i="4"/>
  <c r="AA283" i="4"/>
  <c r="H43" i="4"/>
  <c r="AC72" i="4"/>
  <c r="AT138" i="4"/>
  <c r="AT72" i="4"/>
  <c r="X363" i="4"/>
  <c r="K45" i="4"/>
  <c r="V45" i="4"/>
  <c r="AD57" i="4"/>
  <c r="AC372" i="4"/>
  <c r="W45" i="4"/>
  <c r="AT52" i="4"/>
  <c r="M52" i="4"/>
  <c r="AD63" i="4"/>
  <c r="X114" i="4"/>
  <c r="AR194" i="4"/>
  <c r="AD223" i="4"/>
  <c r="AD230" i="4"/>
  <c r="AR114" i="4"/>
  <c r="AR125" i="4" s="1"/>
  <c r="F45" i="4"/>
  <c r="M58" i="4"/>
  <c r="AA114" i="4"/>
  <c r="AA125" i="4" s="1"/>
  <c r="AM125" i="4"/>
  <c r="AC138" i="4"/>
  <c r="AD142" i="4"/>
  <c r="AD222" i="4"/>
  <c r="AR34" i="4"/>
  <c r="AR45" i="4" s="1"/>
  <c r="G45" i="4"/>
  <c r="AD61" i="4"/>
  <c r="AD66" i="4"/>
  <c r="X123" i="4"/>
  <c r="AN125" i="4"/>
  <c r="AD145" i="4"/>
  <c r="W365" i="4"/>
  <c r="AD64" i="4"/>
  <c r="AT132" i="4"/>
  <c r="L45" i="4"/>
  <c r="L81" i="4" s="1"/>
  <c r="D12" i="4" s="1"/>
  <c r="AD62" i="4"/>
  <c r="AD67" i="4"/>
  <c r="AS125" i="4"/>
  <c r="AS155" i="4" s="1"/>
  <c r="AD290" i="4"/>
  <c r="AC298" i="4"/>
  <c r="AD369" i="4"/>
  <c r="V525" i="4"/>
  <c r="AO194" i="4"/>
  <c r="X194" i="4"/>
  <c r="AS205" i="4"/>
  <c r="AS241" i="4" s="1"/>
  <c r="AI246" i="4" s="1"/>
  <c r="AT232" i="4"/>
  <c r="AC312" i="4"/>
  <c r="X514" i="4"/>
  <c r="X523" i="4"/>
  <c r="W525" i="4"/>
  <c r="AD537" i="4"/>
  <c r="AA274" i="4"/>
  <c r="AD371" i="4"/>
  <c r="X434" i="4"/>
  <c r="V445" i="4"/>
  <c r="AC472" i="4"/>
  <c r="Z525" i="4"/>
  <c r="AA555" i="4" s="1"/>
  <c r="X274" i="4"/>
  <c r="W285" i="4"/>
  <c r="AD303" i="4"/>
  <c r="AD309" i="4"/>
  <c r="AC378" i="4"/>
  <c r="W445" i="4"/>
  <c r="AB525" i="4"/>
  <c r="AB555" i="4" s="1"/>
  <c r="AD530" i="4"/>
  <c r="AC552" i="4"/>
  <c r="AD544" i="4"/>
  <c r="AM205" i="4"/>
  <c r="AT218" i="4"/>
  <c r="Y285" i="4"/>
  <c r="X354" i="4"/>
  <c r="AD463" i="4"/>
  <c r="V205" i="4"/>
  <c r="AN205" i="4"/>
  <c r="AD210" i="4"/>
  <c r="AD216" i="4"/>
  <c r="Z285" i="4"/>
  <c r="AD291" i="4"/>
  <c r="AA354" i="4"/>
  <c r="AB365" i="4"/>
  <c r="AB401" i="4" s="1"/>
  <c r="S406" i="4" s="1"/>
  <c r="AD370" i="4"/>
  <c r="AD384" i="4"/>
  <c r="AD546" i="4"/>
  <c r="AD550" i="4"/>
  <c r="AA194" i="4"/>
  <c r="AA203" i="4"/>
  <c r="X203" i="4"/>
  <c r="W205" i="4"/>
  <c r="AC232" i="4"/>
  <c r="AD227" i="4"/>
  <c r="AB285" i="4"/>
  <c r="AB315" i="4" s="1"/>
  <c r="AC392" i="4"/>
  <c r="AD388" i="4"/>
  <c r="AB445" i="4"/>
  <c r="AB481" i="4" s="1"/>
  <c r="S486" i="4" s="1"/>
  <c r="AD535" i="4"/>
  <c r="AD543" i="4"/>
  <c r="AA523" i="4"/>
  <c r="AC532" i="4"/>
  <c r="AD541" i="4"/>
  <c r="AD549" i="4"/>
  <c r="AD536" i="4"/>
  <c r="AD547" i="4"/>
  <c r="AD461" i="4"/>
  <c r="AD469" i="4"/>
  <c r="AD457" i="4"/>
  <c r="AD468" i="4"/>
  <c r="AD456" i="4"/>
  <c r="AD467" i="4"/>
  <c r="AD455" i="4"/>
  <c r="AD466" i="4"/>
  <c r="AD381" i="4"/>
  <c r="AD389" i="4"/>
  <c r="AD376" i="4"/>
  <c r="AD387" i="4"/>
  <c r="AD375" i="4"/>
  <c r="AD301" i="4"/>
  <c r="AD297" i="4"/>
  <c r="AD308" i="4"/>
  <c r="AD296" i="4"/>
  <c r="AD307" i="4"/>
  <c r="AD295" i="4"/>
  <c r="AD306" i="4"/>
  <c r="AC212" i="4"/>
  <c r="AD221" i="4"/>
  <c r="AD229" i="4"/>
  <c r="AD150" i="4"/>
  <c r="AO123" i="4"/>
  <c r="AD141" i="4"/>
  <c r="AD149" i="4"/>
  <c r="AD135" i="4"/>
  <c r="X34" i="4"/>
  <c r="M72" i="4"/>
  <c r="Y22" i="23" l="1"/>
  <c r="Y23" i="23" s="1"/>
  <c r="AR76" i="22"/>
  <c r="AR72" i="22"/>
  <c r="AT72" i="22" s="1"/>
  <c r="AQ73" i="22"/>
  <c r="V25" i="23"/>
  <c r="AR78" i="21"/>
  <c r="AI87" i="21" s="1"/>
  <c r="AT76" i="21"/>
  <c r="P25" i="23"/>
  <c r="AR78" i="8"/>
  <c r="AT76" i="8"/>
  <c r="M561" i="4"/>
  <c r="D568" i="4" s="1"/>
  <c r="D569" i="4"/>
  <c r="D567" i="4"/>
  <c r="D485" i="4"/>
  <c r="D487" i="4"/>
  <c r="D489" i="4"/>
  <c r="D407" i="4"/>
  <c r="D409" i="4"/>
  <c r="D245" i="4"/>
  <c r="D247" i="4"/>
  <c r="D249" i="4"/>
  <c r="D169" i="4"/>
  <c r="D167" i="4"/>
  <c r="D165" i="4"/>
  <c r="D565" i="4"/>
  <c r="M559" i="4"/>
  <c r="M479" i="4"/>
  <c r="AD132" i="4"/>
  <c r="M155" i="4"/>
  <c r="AR205" i="4"/>
  <c r="X125" i="4"/>
  <c r="Z159" i="4" s="1"/>
  <c r="Z161" i="4" s="1"/>
  <c r="M315" i="4"/>
  <c r="M239" i="4"/>
  <c r="M34" i="4"/>
  <c r="AB235" i="4"/>
  <c r="V486" i="4"/>
  <c r="D575" i="4"/>
  <c r="AB561" i="4"/>
  <c r="S566" i="4" s="1"/>
  <c r="S166" i="4"/>
  <c r="AA159" i="4"/>
  <c r="AA161" i="4" s="1"/>
  <c r="S86" i="4"/>
  <c r="M481" i="4"/>
  <c r="D488" i="4" s="1"/>
  <c r="AB321" i="4"/>
  <c r="X45" i="4"/>
  <c r="AA365" i="4"/>
  <c r="H45" i="4"/>
  <c r="J75" i="4" s="1"/>
  <c r="D405" i="4"/>
  <c r="K321" i="4"/>
  <c r="M319" i="4"/>
  <c r="M399" i="4"/>
  <c r="AD399" i="4" s="1"/>
  <c r="D573" i="4"/>
  <c r="D404" i="4"/>
  <c r="M401" i="4"/>
  <c r="D408" i="4" s="1"/>
  <c r="D333" i="4"/>
  <c r="D244" i="4"/>
  <c r="M241" i="4"/>
  <c r="D248" i="4" s="1"/>
  <c r="D164" i="4"/>
  <c r="M161" i="4"/>
  <c r="D168" i="4" s="1"/>
  <c r="D86" i="4"/>
  <c r="AD361" i="4"/>
  <c r="AD431" i="4"/>
  <c r="AD202" i="4"/>
  <c r="AD350" i="4"/>
  <c r="AO45" i="4"/>
  <c r="AA75" i="4"/>
  <c r="X445" i="4"/>
  <c r="AD358" i="4"/>
  <c r="AD52" i="4"/>
  <c r="AA445" i="4"/>
  <c r="AD476" i="4" s="1"/>
  <c r="AD120" i="4"/>
  <c r="AD360" i="4"/>
  <c r="AD272" i="4"/>
  <c r="AD30" i="4"/>
  <c r="AD279" i="4"/>
  <c r="AD359" i="4"/>
  <c r="AD31" i="4"/>
  <c r="AD281" i="4"/>
  <c r="AD111" i="4"/>
  <c r="X365" i="4"/>
  <c r="Z399" i="4" s="1"/>
  <c r="AD188" i="4"/>
  <c r="AD362" i="4"/>
  <c r="AO205" i="4"/>
  <c r="AD199" i="4"/>
  <c r="AD110" i="4"/>
  <c r="AD522" i="4"/>
  <c r="AD280" i="4"/>
  <c r="AD433" i="4"/>
  <c r="AO125" i="4"/>
  <c r="AD428" i="4"/>
  <c r="AA205" i="4"/>
  <c r="AD430" i="4"/>
  <c r="AA155" i="4"/>
  <c r="AD113" i="4"/>
  <c r="AD508" i="4"/>
  <c r="AD122" i="4"/>
  <c r="AD510" i="4"/>
  <c r="AD189" i="4"/>
  <c r="AD201" i="4"/>
  <c r="AD58" i="4"/>
  <c r="AD192" i="4"/>
  <c r="AD509" i="4"/>
  <c r="AD519" i="4"/>
  <c r="AD212" i="4"/>
  <c r="AD353" i="4"/>
  <c r="AD513" i="4"/>
  <c r="AD191" i="4"/>
  <c r="AD112" i="4"/>
  <c r="AD351" i="4"/>
  <c r="AA285" i="4"/>
  <c r="AD442" i="4"/>
  <c r="AD267" i="4"/>
  <c r="AD282" i="4"/>
  <c r="AB155" i="4"/>
  <c r="AB475" i="4"/>
  <c r="AD118" i="4"/>
  <c r="AD108" i="4"/>
  <c r="AS235" i="4"/>
  <c r="AS161" i="4"/>
  <c r="AI166" i="4" s="1"/>
  <c r="AB395" i="4"/>
  <c r="AD452" i="4"/>
  <c r="AD441" i="4"/>
  <c r="AB75" i="4"/>
  <c r="AS75" i="4"/>
  <c r="AC203" i="4"/>
  <c r="AD270" i="4"/>
  <c r="AD39" i="4"/>
  <c r="AD349" i="4"/>
  <c r="L75" i="4"/>
  <c r="AC34" i="4"/>
  <c r="AD521" i="4"/>
  <c r="AD42" i="4"/>
  <c r="AD432" i="4"/>
  <c r="AD520" i="4"/>
  <c r="AD41" i="4"/>
  <c r="AD429" i="4"/>
  <c r="AD269" i="4"/>
  <c r="AD193" i="4"/>
  <c r="AD121" i="4"/>
  <c r="AD218" i="4"/>
  <c r="X525" i="4"/>
  <c r="Z559" i="4" s="1"/>
  <c r="AD273" i="4"/>
  <c r="AD119" i="4"/>
  <c r="AD532" i="4"/>
  <c r="AD507" i="4"/>
  <c r="AD138" i="4"/>
  <c r="AD190" i="4"/>
  <c r="AD72" i="4"/>
  <c r="AD271" i="4"/>
  <c r="AD33" i="4"/>
  <c r="X285" i="4"/>
  <c r="Z321" i="4" s="1"/>
  <c r="AC523" i="4"/>
  <c r="AC434" i="4"/>
  <c r="AC443" i="4"/>
  <c r="AD348" i="4"/>
  <c r="AD439" i="4"/>
  <c r="AD292" i="4"/>
  <c r="AC43" i="4"/>
  <c r="AD458" i="4"/>
  <c r="AC354" i="4"/>
  <c r="AA525" i="4"/>
  <c r="AD512" i="4"/>
  <c r="AD372" i="4"/>
  <c r="V406" i="4"/>
  <c r="AC274" i="4"/>
  <c r="AD347" i="4"/>
  <c r="AD352" i="4"/>
  <c r="AC283" i="4"/>
  <c r="AD392" i="4"/>
  <c r="AD511" i="4"/>
  <c r="X205" i="4"/>
  <c r="AD538" i="4"/>
  <c r="AD552" i="4"/>
  <c r="AD518" i="4"/>
  <c r="AD472" i="4"/>
  <c r="AD438" i="4"/>
  <c r="AD427" i="4"/>
  <c r="AD378" i="4"/>
  <c r="AD278" i="4"/>
  <c r="AD268" i="4"/>
  <c r="AD298" i="4"/>
  <c r="AD312" i="4"/>
  <c r="AD200" i="4"/>
  <c r="AD198" i="4"/>
  <c r="AD187" i="4"/>
  <c r="AD232" i="4"/>
  <c r="AD152" i="4"/>
  <c r="AD107" i="4"/>
  <c r="AD38" i="4"/>
  <c r="M43" i="4"/>
  <c r="AD27" i="4"/>
  <c r="AT76" i="22" l="1"/>
  <c r="Y25" i="23"/>
  <c r="AR78" i="22"/>
  <c r="AI87" i="22" s="1"/>
  <c r="V28" i="23"/>
  <c r="U32" i="23" s="1"/>
  <c r="AI82" i="21"/>
  <c r="AI84" i="21"/>
  <c r="AT78" i="21"/>
  <c r="AI85" i="21" s="1"/>
  <c r="P28" i="23"/>
  <c r="O32" i="23" s="1"/>
  <c r="AI84" i="8"/>
  <c r="AI82" i="8"/>
  <c r="AT78" i="8"/>
  <c r="AI85" i="8" s="1"/>
  <c r="AI87" i="8"/>
  <c r="AR235" i="4"/>
  <c r="AQ236" i="4"/>
  <c r="AR241" i="4"/>
  <c r="AI250" i="4" s="1"/>
  <c r="D175" i="4"/>
  <c r="D170" i="4" s="1"/>
  <c r="Z155" i="4"/>
  <c r="AC155" i="4" s="1"/>
  <c r="AD155" i="4" s="1"/>
  <c r="S12" i="4"/>
  <c r="S326" i="4"/>
  <c r="AJ12" i="4"/>
  <c r="AQ75" i="4"/>
  <c r="AC45" i="4"/>
  <c r="D570" i="4"/>
  <c r="D484" i="4"/>
  <c r="V86" i="4"/>
  <c r="M79" i="4"/>
  <c r="D11" i="4"/>
  <c r="D13" i="4" s="1"/>
  <c r="Z479" i="4"/>
  <c r="Z481" i="4" s="1"/>
  <c r="S484" i="4" s="1"/>
  <c r="Z475" i="4"/>
  <c r="Z561" i="4"/>
  <c r="S564" i="4" s="1"/>
  <c r="AA559" i="4"/>
  <c r="AA561" i="4" s="1"/>
  <c r="AA475" i="4"/>
  <c r="AA479" i="4"/>
  <c r="AA481" i="4" s="1"/>
  <c r="S489" i="4" s="1"/>
  <c r="S165" i="4"/>
  <c r="AA399" i="4"/>
  <c r="AA401" i="4" s="1"/>
  <c r="AA321" i="4"/>
  <c r="S325" i="4" s="1"/>
  <c r="S164" i="4"/>
  <c r="AC161" i="4"/>
  <c r="Z235" i="4"/>
  <c r="Z239" i="4"/>
  <c r="Z241" i="4" s="1"/>
  <c r="Z81" i="4"/>
  <c r="AC79" i="4"/>
  <c r="AB70" i="6"/>
  <c r="AB72" i="6" s="1"/>
  <c r="V166" i="4"/>
  <c r="AA239" i="4"/>
  <c r="AA241" i="4" s="1"/>
  <c r="AA235" i="4"/>
  <c r="D325" i="4"/>
  <c r="D335" i="4"/>
  <c r="D330" i="4" s="1"/>
  <c r="M321" i="4"/>
  <c r="D328" i="4" s="1"/>
  <c r="AA395" i="4"/>
  <c r="D413" i="4"/>
  <c r="D415" i="4"/>
  <c r="D253" i="4"/>
  <c r="D255" i="4"/>
  <c r="D173" i="4"/>
  <c r="D85" i="4"/>
  <c r="AR155" i="4"/>
  <c r="AR161" i="4" s="1"/>
  <c r="AD363" i="4"/>
  <c r="AA81" i="4"/>
  <c r="Z76" i="4"/>
  <c r="AD76" i="4" s="1"/>
  <c r="Z395" i="4"/>
  <c r="Z401" i="4"/>
  <c r="S404" i="4" s="1"/>
  <c r="AQ235" i="4"/>
  <c r="AQ155" i="4"/>
  <c r="AD34" i="4"/>
  <c r="AD283" i="4"/>
  <c r="AC205" i="4"/>
  <c r="V566" i="4"/>
  <c r="AD434" i="4"/>
  <c r="AD114" i="4"/>
  <c r="AS70" i="6"/>
  <c r="AC445" i="4"/>
  <c r="AD523" i="4"/>
  <c r="AC125" i="4"/>
  <c r="AD354" i="4"/>
  <c r="AC365" i="4"/>
  <c r="AT205" i="4"/>
  <c r="AD123" i="4"/>
  <c r="AD43" i="4"/>
  <c r="AA315" i="4"/>
  <c r="AD274" i="4"/>
  <c r="AD194" i="4"/>
  <c r="Z75" i="4"/>
  <c r="AC75" i="4" s="1"/>
  <c r="AR75" i="4"/>
  <c r="Z315" i="4"/>
  <c r="K75" i="4"/>
  <c r="Z555" i="4"/>
  <c r="AC525" i="4"/>
  <c r="AT125" i="4"/>
  <c r="AD443" i="4"/>
  <c r="AD514" i="4"/>
  <c r="M45" i="4"/>
  <c r="AC285" i="4"/>
  <c r="V246" i="4"/>
  <c r="AD203" i="4"/>
  <c r="AD20" i="3"/>
  <c r="Y28" i="23" l="1"/>
  <c r="X32" i="23" s="1"/>
  <c r="AI82" i="22"/>
  <c r="AI84" i="22"/>
  <c r="AT78" i="22"/>
  <c r="AI85" i="22" s="1"/>
  <c r="AI165" i="4"/>
  <c r="AI170" i="4"/>
  <c r="AS78" i="6"/>
  <c r="K22" i="23"/>
  <c r="S565" i="4"/>
  <c r="S567" i="4" s="1"/>
  <c r="S575" i="4" s="1"/>
  <c r="S569" i="4"/>
  <c r="V326" i="4"/>
  <c r="AT235" i="4"/>
  <c r="AR81" i="4"/>
  <c r="AT79" i="4"/>
  <c r="AU79" i="4" s="1"/>
  <c r="AQ81" i="4"/>
  <c r="AJ84" i="4" s="1"/>
  <c r="AQ60" i="3" s="1"/>
  <c r="D493" i="4"/>
  <c r="D495" i="4"/>
  <c r="AQ161" i="4"/>
  <c r="V164" i="4"/>
  <c r="AC475" i="4"/>
  <c r="AD475" i="4" s="1"/>
  <c r="AC399" i="4"/>
  <c r="S11" i="4"/>
  <c r="S13" i="4" s="1"/>
  <c r="AI245" i="4"/>
  <c r="S167" i="4"/>
  <c r="V167" i="4" s="1"/>
  <c r="D10" i="4"/>
  <c r="I15" i="4" s="1"/>
  <c r="V564" i="4"/>
  <c r="S10" i="4"/>
  <c r="V15" i="4" s="1"/>
  <c r="V165" i="4"/>
  <c r="AC239" i="4"/>
  <c r="AD239" i="4" s="1"/>
  <c r="AC559" i="4"/>
  <c r="AD559" i="4" s="1"/>
  <c r="V484" i="4"/>
  <c r="V87" i="4"/>
  <c r="S84" i="4"/>
  <c r="AU56" i="4" s="1"/>
  <c r="S485" i="4"/>
  <c r="S245" i="4"/>
  <c r="S327" i="4"/>
  <c r="V404" i="4"/>
  <c r="S405" i="4"/>
  <c r="S168" i="4"/>
  <c r="V168" i="4" s="1"/>
  <c r="S85" i="4"/>
  <c r="V325" i="4"/>
  <c r="S173" i="4"/>
  <c r="S244" i="4"/>
  <c r="D410" i="4"/>
  <c r="AC395" i="4"/>
  <c r="AD395" i="4" s="1"/>
  <c r="D250" i="4"/>
  <c r="AT155" i="4"/>
  <c r="AD365" i="4"/>
  <c r="AT75" i="4"/>
  <c r="AC479" i="4"/>
  <c r="AC481" i="4"/>
  <c r="S488" i="4" s="1"/>
  <c r="V488" i="4" s="1"/>
  <c r="S493" i="4"/>
  <c r="S413" i="4"/>
  <c r="AD45" i="4"/>
  <c r="AC401" i="4"/>
  <c r="S408" i="4" s="1"/>
  <c r="AC235" i="4"/>
  <c r="AD445" i="4"/>
  <c r="AD525" i="4"/>
  <c r="AD125" i="4"/>
  <c r="AD285" i="4"/>
  <c r="AC315" i="4"/>
  <c r="AC159" i="4"/>
  <c r="AD159" i="4" s="1"/>
  <c r="AC555" i="4"/>
  <c r="AC321" i="4"/>
  <c r="S328" i="4" s="1"/>
  <c r="AT69" i="6"/>
  <c r="L70" i="3"/>
  <c r="AC561" i="4"/>
  <c r="S568" i="4" s="1"/>
  <c r="S324" i="4"/>
  <c r="AC241" i="4"/>
  <c r="S248" i="4" s="1"/>
  <c r="L70" i="6"/>
  <c r="AD205" i="4"/>
  <c r="M75" i="4"/>
  <c r="AD75" i="4" s="1"/>
  <c r="S573" i="4"/>
  <c r="V19" i="3"/>
  <c r="S28" i="3"/>
  <c r="S19" i="3"/>
  <c r="AC56" i="6"/>
  <c r="AC55" i="6"/>
  <c r="AC54" i="6"/>
  <c r="AC53" i="6"/>
  <c r="AC51" i="6"/>
  <c r="AC50" i="6"/>
  <c r="AC34" i="6"/>
  <c r="V30" i="6"/>
  <c r="AB28" i="6"/>
  <c r="W28" i="6"/>
  <c r="R28" i="6"/>
  <c r="X27" i="6"/>
  <c r="X26" i="6"/>
  <c r="X25" i="6"/>
  <c r="X24" i="6"/>
  <c r="X23" i="6"/>
  <c r="AB19" i="6"/>
  <c r="Z19" i="6"/>
  <c r="W19" i="6"/>
  <c r="R19" i="6"/>
  <c r="X18" i="6"/>
  <c r="X17" i="6"/>
  <c r="X16" i="6"/>
  <c r="X15" i="6"/>
  <c r="X14" i="6"/>
  <c r="X13" i="6"/>
  <c r="X12" i="6"/>
  <c r="AB70" i="3"/>
  <c r="AC56" i="3"/>
  <c r="AC53" i="3"/>
  <c r="AD52" i="3"/>
  <c r="AD51" i="3"/>
  <c r="AC48" i="3"/>
  <c r="Z43" i="3"/>
  <c r="AD41" i="3"/>
  <c r="AD36" i="3"/>
  <c r="AB30" i="3"/>
  <c r="W28" i="3"/>
  <c r="V28" i="3"/>
  <c r="X27" i="3"/>
  <c r="X25" i="3"/>
  <c r="X23" i="3"/>
  <c r="W19" i="3"/>
  <c r="AJ36" i="2"/>
  <c r="AS28" i="3"/>
  <c r="AQ37" i="3"/>
  <c r="AQ43" i="3"/>
  <c r="AQ57" i="3"/>
  <c r="AJ19" i="3"/>
  <c r="C19" i="3"/>
  <c r="J57" i="6"/>
  <c r="E40" i="5"/>
  <c r="G39" i="5"/>
  <c r="F39" i="5"/>
  <c r="E39" i="5"/>
  <c r="F19" i="5"/>
  <c r="AI247" i="4" l="1"/>
  <c r="AR60" i="7"/>
  <c r="AR70" i="7" s="1"/>
  <c r="AR60" i="6"/>
  <c r="AI167" i="4"/>
  <c r="AJ85" i="4"/>
  <c r="AR60" i="3" s="1"/>
  <c r="AR70" i="3" s="1"/>
  <c r="AJ90" i="4"/>
  <c r="K23" i="23"/>
  <c r="AC22" i="23"/>
  <c r="AC23" i="23" s="1"/>
  <c r="AI83" i="6"/>
  <c r="K28" i="23"/>
  <c r="L78" i="3"/>
  <c r="L72" i="3"/>
  <c r="AJ9" i="4"/>
  <c r="X15" i="4"/>
  <c r="S15" i="4" s="1"/>
  <c r="Z30" i="6"/>
  <c r="AQ241" i="4"/>
  <c r="AJ10" i="4" s="1"/>
  <c r="AJ89" i="4"/>
  <c r="AJ87" i="4"/>
  <c r="AJ11" i="4"/>
  <c r="AJ13" i="4" s="1"/>
  <c r="G15" i="4"/>
  <c r="D15" i="4" s="1"/>
  <c r="AT81" i="4"/>
  <c r="AJ88" i="4" s="1"/>
  <c r="D490" i="4"/>
  <c r="AI169" i="4"/>
  <c r="AI164" i="4"/>
  <c r="AQ60" i="6" s="1"/>
  <c r="AT161" i="4"/>
  <c r="AI168" i="4" s="1"/>
  <c r="V245" i="4"/>
  <c r="S247" i="4"/>
  <c r="S253" i="4"/>
  <c r="S175" i="4"/>
  <c r="S170" i="4" s="1"/>
  <c r="AM85" i="4"/>
  <c r="AM165" i="4" s="1"/>
  <c r="AM245" i="4" s="1"/>
  <c r="AM325" i="4" s="1"/>
  <c r="AM405" i="4" s="1"/>
  <c r="AM485" i="4" s="1"/>
  <c r="AM565" i="4" s="1"/>
  <c r="S93" i="4"/>
  <c r="AU66" i="4"/>
  <c r="AU40" i="4"/>
  <c r="AU27" i="4"/>
  <c r="AL107" i="4" s="1"/>
  <c r="AU107" i="4" s="1"/>
  <c r="AU76" i="4"/>
  <c r="Y156" i="4" s="1"/>
  <c r="AM86" i="4"/>
  <c r="AM166" i="4" s="1"/>
  <c r="AM246" i="4" s="1"/>
  <c r="AM326" i="4" s="1"/>
  <c r="AM406" i="4" s="1"/>
  <c r="AM486" i="4" s="1"/>
  <c r="AM566" i="4" s="1"/>
  <c r="S95" i="4"/>
  <c r="D14" i="4"/>
  <c r="D84" i="4"/>
  <c r="S14" i="4"/>
  <c r="S407" i="4"/>
  <c r="V485" i="4"/>
  <c r="S487" i="4"/>
  <c r="V324" i="4"/>
  <c r="V85" i="4"/>
  <c r="V244" i="4"/>
  <c r="AD235" i="4"/>
  <c r="AC60" i="6"/>
  <c r="AC43" i="6"/>
  <c r="V30" i="3"/>
  <c r="S333" i="4"/>
  <c r="AI19" i="2"/>
  <c r="AI21" i="2"/>
  <c r="W30" i="6"/>
  <c r="AA30" i="6"/>
  <c r="X19" i="6"/>
  <c r="AB30" i="6"/>
  <c r="AB78" i="6" s="1"/>
  <c r="S83" i="6" s="1"/>
  <c r="H41" i="5" s="1"/>
  <c r="AC43" i="3"/>
  <c r="V565" i="4"/>
  <c r="AD315" i="4"/>
  <c r="S335" i="4"/>
  <c r="AD319" i="4"/>
  <c r="AD79" i="4"/>
  <c r="AD555" i="4"/>
  <c r="AD161" i="4"/>
  <c r="V567" i="4"/>
  <c r="V405" i="4"/>
  <c r="AC37" i="3"/>
  <c r="W30" i="3"/>
  <c r="Z30" i="3"/>
  <c r="AB78" i="3"/>
  <c r="S83" i="3" s="1"/>
  <c r="F41" i="5" s="1"/>
  <c r="AD241" i="4"/>
  <c r="AT64" i="6"/>
  <c r="S570" i="4"/>
  <c r="AD479" i="4"/>
  <c r="M81" i="4"/>
  <c r="D88" i="4" s="1"/>
  <c r="AC81" i="4"/>
  <c r="S88" i="4" s="1"/>
  <c r="AC57" i="3"/>
  <c r="AC57" i="6"/>
  <c r="F21" i="2"/>
  <c r="X28" i="6"/>
  <c r="AC37" i="6"/>
  <c r="X19" i="3"/>
  <c r="X28" i="3"/>
  <c r="AB72" i="3"/>
  <c r="M22" i="23" l="1"/>
  <c r="M23" i="23" s="1"/>
  <c r="AR76" i="7"/>
  <c r="AQ73" i="7"/>
  <c r="AR72" i="7"/>
  <c r="G22" i="23"/>
  <c r="G23" i="23" s="1"/>
  <c r="AR76" i="3"/>
  <c r="G25" i="23" s="1"/>
  <c r="AJ39" i="2"/>
  <c r="T41" i="5" s="1"/>
  <c r="F21" i="5"/>
  <c r="D83" i="3"/>
  <c r="AJ8" i="4"/>
  <c r="AI249" i="4"/>
  <c r="AT241" i="4"/>
  <c r="AI248" i="4" s="1"/>
  <c r="AI244" i="4"/>
  <c r="AQ60" i="7" s="1"/>
  <c r="AJ14" i="4"/>
  <c r="AO15" i="4"/>
  <c r="AM15" i="4"/>
  <c r="V84" i="4"/>
  <c r="D95" i="4"/>
  <c r="M60" i="3"/>
  <c r="AM88" i="4"/>
  <c r="AM168" i="4" s="1"/>
  <c r="AM84" i="4"/>
  <c r="AM164" i="4" s="1"/>
  <c r="D93" i="4"/>
  <c r="V88" i="4"/>
  <c r="V487" i="4"/>
  <c r="S495" i="4"/>
  <c r="S490" i="4" s="1"/>
  <c r="S415" i="4"/>
  <c r="S410" i="4" s="1"/>
  <c r="V407" i="4"/>
  <c r="S255" i="4"/>
  <c r="S250" i="4" s="1"/>
  <c r="V247" i="4"/>
  <c r="S330" i="4"/>
  <c r="X30" i="6"/>
  <c r="AC28" i="3"/>
  <c r="AA30" i="3"/>
  <c r="AD401" i="4"/>
  <c r="AI16" i="2"/>
  <c r="AI14" i="2"/>
  <c r="AI15" i="2"/>
  <c r="AH21" i="2"/>
  <c r="AJ21" i="2"/>
  <c r="X30" i="3"/>
  <c r="AD561" i="4"/>
  <c r="AD481" i="4"/>
  <c r="V327" i="4"/>
  <c r="AD321" i="4"/>
  <c r="V568" i="4"/>
  <c r="V328" i="4"/>
  <c r="V408" i="4"/>
  <c r="V248" i="4"/>
  <c r="AU61" i="4"/>
  <c r="AU64" i="4"/>
  <c r="AU68" i="4"/>
  <c r="AU63" i="4"/>
  <c r="AU43" i="4"/>
  <c r="AU67" i="4"/>
  <c r="AU70" i="4"/>
  <c r="AU55" i="4"/>
  <c r="AU42" i="4"/>
  <c r="AL122" i="4" s="1"/>
  <c r="AU51" i="4"/>
  <c r="AU41" i="4"/>
  <c r="AL121" i="4" s="1"/>
  <c r="AU49" i="4"/>
  <c r="AU50" i="4"/>
  <c r="AP130" i="4" s="1"/>
  <c r="AU32" i="4"/>
  <c r="AU39" i="4"/>
  <c r="AU34" i="4"/>
  <c r="AL114" i="4" s="1"/>
  <c r="AU31" i="4"/>
  <c r="AU38" i="4"/>
  <c r="AU29" i="4"/>
  <c r="AU62" i="4"/>
  <c r="AU28" i="4"/>
  <c r="AU65" i="4"/>
  <c r="AM87" i="4"/>
  <c r="AM167" i="4" s="1"/>
  <c r="AM247" i="4" s="1"/>
  <c r="AU57" i="4"/>
  <c r="AU33" i="4"/>
  <c r="AU75" i="4"/>
  <c r="AU81" i="4"/>
  <c r="AU30" i="4"/>
  <c r="AL110" i="4" s="1"/>
  <c r="AU69" i="4"/>
  <c r="AU71" i="4"/>
  <c r="AD81" i="4"/>
  <c r="AC19" i="3"/>
  <c r="I39" i="5"/>
  <c r="H39" i="5"/>
  <c r="J39" i="5"/>
  <c r="K39" i="5"/>
  <c r="L39" i="5"/>
  <c r="AT60" i="7" l="1"/>
  <c r="AT70" i="7" s="1"/>
  <c r="AQ70" i="7"/>
  <c r="M25" i="23"/>
  <c r="AR78" i="7"/>
  <c r="AI87" i="7"/>
  <c r="AJ15" i="4"/>
  <c r="AM244" i="4"/>
  <c r="AM324" i="4" s="1"/>
  <c r="AM404" i="4" s="1"/>
  <c r="AM484" i="4" s="1"/>
  <c r="AM564" i="4" s="1"/>
  <c r="AM248" i="4"/>
  <c r="AM328" i="4" s="1"/>
  <c r="AM408" i="4" s="1"/>
  <c r="AM488" i="4" s="1"/>
  <c r="AM568" i="4" s="1"/>
  <c r="AM327" i="4"/>
  <c r="AM407" i="4" s="1"/>
  <c r="AM487" i="4" s="1"/>
  <c r="AM567" i="4" s="1"/>
  <c r="AC30" i="3"/>
  <c r="S90" i="4"/>
  <c r="U39" i="5"/>
  <c r="U118" i="4"/>
  <c r="AL118" i="4"/>
  <c r="AU118" i="4" s="1"/>
  <c r="U120" i="4"/>
  <c r="AL120" i="4"/>
  <c r="AU120" i="4" s="1"/>
  <c r="Y159" i="4"/>
  <c r="AP159" i="4"/>
  <c r="AU159" i="4" s="1"/>
  <c r="Y129" i="4"/>
  <c r="AP129" i="4"/>
  <c r="AU129" i="4" s="1"/>
  <c r="U123" i="4"/>
  <c r="AL123" i="4"/>
  <c r="AU123" i="4" s="1"/>
  <c r="AL203" i="4" s="1"/>
  <c r="AU203" i="4" s="1"/>
  <c r="AL283" i="4" s="1"/>
  <c r="AU283" i="4" s="1"/>
  <c r="AL363" i="4" s="1"/>
  <c r="AU363" i="4" s="1"/>
  <c r="AL443" i="4" s="1"/>
  <c r="U110" i="4"/>
  <c r="AU110" i="4"/>
  <c r="Y161" i="4"/>
  <c r="AP161" i="4"/>
  <c r="AU161" i="4" s="1"/>
  <c r="U121" i="4"/>
  <c r="AU121" i="4"/>
  <c r="Y136" i="4"/>
  <c r="AP136" i="4"/>
  <c r="AU136" i="4" s="1"/>
  <c r="Y155" i="4"/>
  <c r="AP155" i="4"/>
  <c r="AU155" i="4" s="1"/>
  <c r="U108" i="4"/>
  <c r="AL108" i="4"/>
  <c r="AU108" i="4" s="1"/>
  <c r="U111" i="4"/>
  <c r="AL111" i="4"/>
  <c r="AU111" i="4" s="1"/>
  <c r="Y146" i="4"/>
  <c r="AP146" i="4"/>
  <c r="AU146" i="4" s="1"/>
  <c r="Y148" i="4"/>
  <c r="AP148" i="4"/>
  <c r="AU148" i="4" s="1"/>
  <c r="Y144" i="4"/>
  <c r="AP144" i="4"/>
  <c r="AU144" i="4" s="1"/>
  <c r="Y143" i="4"/>
  <c r="AP143" i="4"/>
  <c r="AU143" i="4" s="1"/>
  <c r="Y142" i="4"/>
  <c r="AP142" i="4"/>
  <c r="AU142" i="4" s="1"/>
  <c r="U114" i="4"/>
  <c r="AU114" i="4"/>
  <c r="AL194" i="4" s="1"/>
  <c r="AU194" i="4" s="1"/>
  <c r="AL274" i="4" s="1"/>
  <c r="AU274" i="4" s="1"/>
  <c r="AL354" i="4" s="1"/>
  <c r="AU354" i="4" s="1"/>
  <c r="AL434" i="4" s="1"/>
  <c r="Y149" i="4"/>
  <c r="AP149" i="4"/>
  <c r="AU149" i="4" s="1"/>
  <c r="U113" i="4"/>
  <c r="AL113" i="4"/>
  <c r="AU113" i="4" s="1"/>
  <c r="U119" i="4"/>
  <c r="AL119" i="4"/>
  <c r="AU119" i="4" s="1"/>
  <c r="Y135" i="4"/>
  <c r="AP135" i="4"/>
  <c r="AU135" i="4" s="1"/>
  <c r="Y141" i="4"/>
  <c r="AP141" i="4"/>
  <c r="AU141" i="4" s="1"/>
  <c r="Y131" i="4"/>
  <c r="AP131" i="4"/>
  <c r="AU131" i="4" s="1"/>
  <c r="U122" i="4"/>
  <c r="AU122" i="4"/>
  <c r="Y137" i="4"/>
  <c r="AP137" i="4"/>
  <c r="AU137" i="4" s="1"/>
  <c r="U109" i="4"/>
  <c r="AL109" i="4"/>
  <c r="AU109" i="4" s="1"/>
  <c r="AL189" i="4" s="1"/>
  <c r="U112" i="4"/>
  <c r="AL112" i="4"/>
  <c r="AU112" i="4" s="1"/>
  <c r="Y150" i="4"/>
  <c r="AP150" i="4"/>
  <c r="AU150" i="4" s="1"/>
  <c r="Y145" i="4"/>
  <c r="AP145" i="4"/>
  <c r="AU145" i="4" s="1"/>
  <c r="Y151" i="4"/>
  <c r="AP151" i="4"/>
  <c r="AU151" i="4" s="1"/>
  <c r="AP156" i="4"/>
  <c r="Y130" i="4"/>
  <c r="AU130" i="4"/>
  <c r="Y147" i="4"/>
  <c r="AP147" i="4"/>
  <c r="AU147" i="4" s="1"/>
  <c r="U107" i="4"/>
  <c r="AU52" i="4"/>
  <c r="AU58" i="4"/>
  <c r="AU45" i="4"/>
  <c r="AU72" i="4"/>
  <c r="AT62" i="3"/>
  <c r="AT61" i="3"/>
  <c r="M28" i="23" l="1"/>
  <c r="AI82" i="7"/>
  <c r="AI84" i="7"/>
  <c r="L22" i="23"/>
  <c r="L23" i="23" s="1"/>
  <c r="AQ76" i="7"/>
  <c r="AQ72" i="7"/>
  <c r="AT72" i="7" s="1"/>
  <c r="AU443" i="4"/>
  <c r="AL523" i="4" s="1"/>
  <c r="AU523" i="4" s="1"/>
  <c r="AU156" i="4"/>
  <c r="Y236" i="4" s="1"/>
  <c r="AU434" i="4"/>
  <c r="AL514" i="4" s="1"/>
  <c r="AU514" i="4" s="1"/>
  <c r="AP229" i="4"/>
  <c r="AU229" i="4" s="1"/>
  <c r="AP309" i="4" s="1"/>
  <c r="AU309" i="4" s="1"/>
  <c r="AP389" i="4" s="1"/>
  <c r="AU389" i="4" s="1"/>
  <c r="AP469" i="4" s="1"/>
  <c r="AU469" i="4" s="1"/>
  <c r="AP549" i="4" s="1"/>
  <c r="AU549" i="4" s="1"/>
  <c r="Y229" i="4"/>
  <c r="AP223" i="4"/>
  <c r="AU223" i="4" s="1"/>
  <c r="AP303" i="4" s="1"/>
  <c r="AU303" i="4" s="1"/>
  <c r="AP383" i="4" s="1"/>
  <c r="Y223" i="4"/>
  <c r="AP228" i="4"/>
  <c r="AU228" i="4" s="1"/>
  <c r="AP308" i="4" s="1"/>
  <c r="AU308" i="4" s="1"/>
  <c r="AP388" i="4" s="1"/>
  <c r="Y228" i="4"/>
  <c r="AP235" i="4"/>
  <c r="AU235" i="4" s="1"/>
  <c r="AP315" i="4" s="1"/>
  <c r="AU315" i="4" s="1"/>
  <c r="AP395" i="4" s="1"/>
  <c r="AU395" i="4" s="1"/>
  <c r="AP475" i="4" s="1"/>
  <c r="AU475" i="4" s="1"/>
  <c r="AP555" i="4" s="1"/>
  <c r="AU555" i="4" s="1"/>
  <c r="Y235" i="4"/>
  <c r="AP209" i="4"/>
  <c r="AU209" i="4" s="1"/>
  <c r="AP289" i="4" s="1"/>
  <c r="AU289" i="4" s="1"/>
  <c r="AP369" i="4" s="1"/>
  <c r="AU369" i="4" s="1"/>
  <c r="AP449" i="4" s="1"/>
  <c r="AU449" i="4" s="1"/>
  <c r="AP529" i="4" s="1"/>
  <c r="AU529" i="4" s="1"/>
  <c r="Y209" i="4"/>
  <c r="AP231" i="4"/>
  <c r="AU231" i="4" s="1"/>
  <c r="AP311" i="4" s="1"/>
  <c r="AU311" i="4" s="1"/>
  <c r="AP391" i="4" s="1"/>
  <c r="Y231" i="4"/>
  <c r="AP241" i="4"/>
  <c r="AU241" i="4" s="1"/>
  <c r="AP321" i="4" s="1"/>
  <c r="Y241" i="4"/>
  <c r="AP227" i="4"/>
  <c r="AU227" i="4" s="1"/>
  <c r="AP307" i="4" s="1"/>
  <c r="AU307" i="4" s="1"/>
  <c r="AP387" i="4" s="1"/>
  <c r="AU387" i="4" s="1"/>
  <c r="AP467" i="4" s="1"/>
  <c r="Y227" i="4"/>
  <c r="AP215" i="4"/>
  <c r="AU215" i="4" s="1"/>
  <c r="AP295" i="4" s="1"/>
  <c r="AU295" i="4" s="1"/>
  <c r="AP375" i="4" s="1"/>
  <c r="AU375" i="4" s="1"/>
  <c r="AP455" i="4" s="1"/>
  <c r="AU455" i="4" s="1"/>
  <c r="AP535" i="4" s="1"/>
  <c r="AU535" i="4" s="1"/>
  <c r="Y215" i="4"/>
  <c r="AP211" i="4"/>
  <c r="AU211" i="4" s="1"/>
  <c r="AP291" i="4" s="1"/>
  <c r="AU291" i="4" s="1"/>
  <c r="AP371" i="4" s="1"/>
  <c r="AU371" i="4" s="1"/>
  <c r="AP451" i="4" s="1"/>
  <c r="Y211" i="4"/>
  <c r="AP224" i="4"/>
  <c r="AU224" i="4" s="1"/>
  <c r="AP304" i="4" s="1"/>
  <c r="AU304" i="4" s="1"/>
  <c r="AP384" i="4" s="1"/>
  <c r="AU384" i="4" s="1"/>
  <c r="AP464" i="4" s="1"/>
  <c r="Y224" i="4"/>
  <c r="AP239" i="4"/>
  <c r="AU239" i="4" s="1"/>
  <c r="AP319" i="4" s="1"/>
  <c r="Y239" i="4"/>
  <c r="AP217" i="4"/>
  <c r="AU217" i="4" s="1"/>
  <c r="AP297" i="4" s="1"/>
  <c r="AU297" i="4" s="1"/>
  <c r="AP377" i="4" s="1"/>
  <c r="Y217" i="4"/>
  <c r="AP221" i="4"/>
  <c r="AU221" i="4" s="1"/>
  <c r="AP301" i="4" s="1"/>
  <c r="AU301" i="4" s="1"/>
  <c r="AP381" i="4" s="1"/>
  <c r="AU381" i="4" s="1"/>
  <c r="AP461" i="4" s="1"/>
  <c r="AU461" i="4" s="1"/>
  <c r="AP541" i="4" s="1"/>
  <c r="AU541" i="4" s="1"/>
  <c r="AU152" i="4"/>
  <c r="Y221" i="4"/>
  <c r="AP225" i="4"/>
  <c r="AU225" i="4" s="1"/>
  <c r="AP305" i="4" s="1"/>
  <c r="AU305" i="4" s="1"/>
  <c r="AP385" i="4" s="1"/>
  <c r="AU385" i="4" s="1"/>
  <c r="AP465" i="4" s="1"/>
  <c r="AU465" i="4" s="1"/>
  <c r="AP545" i="4" s="1"/>
  <c r="AU545" i="4" s="1"/>
  <c r="Y225" i="4"/>
  <c r="AP210" i="4"/>
  <c r="AU210" i="4" s="1"/>
  <c r="AP290" i="4" s="1"/>
  <c r="AU290" i="4" s="1"/>
  <c r="Y210" i="4"/>
  <c r="AP230" i="4"/>
  <c r="AU230" i="4" s="1"/>
  <c r="AP310" i="4" s="1"/>
  <c r="AU310" i="4" s="1"/>
  <c r="AP390" i="4" s="1"/>
  <c r="Y230" i="4"/>
  <c r="AP222" i="4"/>
  <c r="AU222" i="4" s="1"/>
  <c r="AP302" i="4" s="1"/>
  <c r="AU302" i="4" s="1"/>
  <c r="AP382" i="4" s="1"/>
  <c r="AU382" i="4" s="1"/>
  <c r="AP462" i="4" s="1"/>
  <c r="Y222" i="4"/>
  <c r="AP226" i="4"/>
  <c r="AU226" i="4" s="1"/>
  <c r="AP306" i="4" s="1"/>
  <c r="AU306" i="4" s="1"/>
  <c r="AP386" i="4" s="1"/>
  <c r="AU386" i="4" s="1"/>
  <c r="AP466" i="4" s="1"/>
  <c r="Y226" i="4"/>
  <c r="AP216" i="4"/>
  <c r="AU216" i="4" s="1"/>
  <c r="AP296" i="4" s="1"/>
  <c r="AU296" i="4" s="1"/>
  <c r="AP376" i="4" s="1"/>
  <c r="Y216" i="4"/>
  <c r="U354" i="4"/>
  <c r="U203" i="4"/>
  <c r="U274" i="4"/>
  <c r="U194" i="4"/>
  <c r="AU189" i="4"/>
  <c r="AL269" i="4" s="1"/>
  <c r="AU269" i="4" s="1"/>
  <c r="AL349" i="4" s="1"/>
  <c r="AU349" i="4" s="1"/>
  <c r="AL429" i="4" s="1"/>
  <c r="U189" i="4"/>
  <c r="AL188" i="4"/>
  <c r="AU188" i="4" s="1"/>
  <c r="AL268" i="4" s="1"/>
  <c r="AU268" i="4" s="1"/>
  <c r="AL348" i="4" s="1"/>
  <c r="AU348" i="4" s="1"/>
  <c r="AL428" i="4" s="1"/>
  <c r="U188" i="4"/>
  <c r="Y138" i="4"/>
  <c r="AP138" i="4"/>
  <c r="AU138" i="4" s="1"/>
  <c r="AL187" i="4"/>
  <c r="U187" i="4"/>
  <c r="AL193" i="4"/>
  <c r="AU193" i="4" s="1"/>
  <c r="AL273" i="4" s="1"/>
  <c r="AU273" i="4" s="1"/>
  <c r="AL353" i="4" s="1"/>
  <c r="AU353" i="4" s="1"/>
  <c r="AL433" i="4" s="1"/>
  <c r="AU433" i="4" s="1"/>
  <c r="AL513" i="4" s="1"/>
  <c r="AU513" i="4" s="1"/>
  <c r="U193" i="4"/>
  <c r="AL192" i="4"/>
  <c r="AU192" i="4" s="1"/>
  <c r="AL272" i="4" s="1"/>
  <c r="AU272" i="4" s="1"/>
  <c r="AL352" i="4" s="1"/>
  <c r="AU352" i="4" s="1"/>
  <c r="AL432" i="4" s="1"/>
  <c r="U192" i="4"/>
  <c r="AL201" i="4"/>
  <c r="AU201" i="4" s="1"/>
  <c r="AL281" i="4" s="1"/>
  <c r="AU281" i="4" s="1"/>
  <c r="AL361" i="4" s="1"/>
  <c r="AU361" i="4" s="1"/>
  <c r="AL441" i="4" s="1"/>
  <c r="AU441" i="4" s="1"/>
  <c r="AL521" i="4" s="1"/>
  <c r="AU521" i="4" s="1"/>
  <c r="U201" i="4"/>
  <c r="AL190" i="4"/>
  <c r="AU190" i="4" s="1"/>
  <c r="AL270" i="4" s="1"/>
  <c r="AU270" i="4" s="1"/>
  <c r="AL350" i="4" s="1"/>
  <c r="AU350" i="4" s="1"/>
  <c r="AL430" i="4" s="1"/>
  <c r="U190" i="4"/>
  <c r="AL200" i="4"/>
  <c r="AU200" i="4" s="1"/>
  <c r="AL280" i="4" s="1"/>
  <c r="U200" i="4"/>
  <c r="Y152" i="4"/>
  <c r="AP152" i="4"/>
  <c r="Y132" i="4"/>
  <c r="AP132" i="4"/>
  <c r="AU132" i="4" s="1"/>
  <c r="AL191" i="4"/>
  <c r="AU191" i="4" s="1"/>
  <c r="AL271" i="4" s="1"/>
  <c r="AU271" i="4" s="1"/>
  <c r="AL351" i="4" s="1"/>
  <c r="U191" i="4"/>
  <c r="AL202" i="4"/>
  <c r="AU202" i="4" s="1"/>
  <c r="AL282" i="4" s="1"/>
  <c r="AU282" i="4" s="1"/>
  <c r="AL362" i="4" s="1"/>
  <c r="U202" i="4"/>
  <c r="AL199" i="4"/>
  <c r="AU199" i="4" s="1"/>
  <c r="AL279" i="4" s="1"/>
  <c r="AU279" i="4" s="1"/>
  <c r="AL359" i="4" s="1"/>
  <c r="AU359" i="4" s="1"/>
  <c r="AL439" i="4" s="1"/>
  <c r="U199" i="4"/>
  <c r="AL198" i="4"/>
  <c r="AU198" i="4" s="1"/>
  <c r="AL278" i="4" s="1"/>
  <c r="AU278" i="4" s="1"/>
  <c r="AL358" i="4" s="1"/>
  <c r="AU358" i="4" s="1"/>
  <c r="AL438" i="4" s="1"/>
  <c r="U198" i="4"/>
  <c r="U125" i="4"/>
  <c r="AL125" i="4"/>
  <c r="AU125" i="4" s="1"/>
  <c r="AL205" i="4" s="1"/>
  <c r="U363" i="4"/>
  <c r="U443" i="4"/>
  <c r="U434" i="4"/>
  <c r="U283" i="4"/>
  <c r="AR70" i="6"/>
  <c r="AR76" i="6" s="1"/>
  <c r="J25" i="23" s="1"/>
  <c r="AB25" i="23" s="1"/>
  <c r="AT63" i="3"/>
  <c r="AT68" i="3"/>
  <c r="AT69" i="3"/>
  <c r="AT67" i="3"/>
  <c r="AT66" i="3"/>
  <c r="G19" i="5"/>
  <c r="H19" i="5"/>
  <c r="I19" i="5"/>
  <c r="J19" i="5"/>
  <c r="K19" i="5"/>
  <c r="L19" i="5"/>
  <c r="M19" i="5"/>
  <c r="L25" i="23" l="1"/>
  <c r="AT76" i="7"/>
  <c r="AQ78" i="7"/>
  <c r="AI86" i="7" s="1"/>
  <c r="AQ73" i="6"/>
  <c r="AR78" i="6"/>
  <c r="J22" i="23"/>
  <c r="AU321" i="4"/>
  <c r="AP401" i="4" s="1"/>
  <c r="AU401" i="4" s="1"/>
  <c r="AP481" i="4" s="1"/>
  <c r="AU481" i="4" s="1"/>
  <c r="AP561" i="4" s="1"/>
  <c r="AU561" i="4" s="1"/>
  <c r="U19" i="5"/>
  <c r="AU439" i="4"/>
  <c r="AL519" i="4" s="1"/>
  <c r="AU519" i="4" s="1"/>
  <c r="AU432" i="4"/>
  <c r="AL512" i="4" s="1"/>
  <c r="AU512" i="4" s="1"/>
  <c r="AU428" i="4"/>
  <c r="AL508" i="4" s="1"/>
  <c r="AU508" i="4" s="1"/>
  <c r="AP370" i="4"/>
  <c r="AU370" i="4" s="1"/>
  <c r="AP450" i="4" s="1"/>
  <c r="AU450" i="4" s="1"/>
  <c r="AP530" i="4" s="1"/>
  <c r="AU530" i="4" s="1"/>
  <c r="AU467" i="4"/>
  <c r="AP547" i="4" s="1"/>
  <c r="AU547" i="4" s="1"/>
  <c r="AU429" i="4"/>
  <c r="AL509" i="4" s="1"/>
  <c r="AU509" i="4" s="1"/>
  <c r="AU466" i="4"/>
  <c r="AP546" i="4" s="1"/>
  <c r="AU546" i="4" s="1"/>
  <c r="AU464" i="4"/>
  <c r="AP544" i="4" s="1"/>
  <c r="AU544" i="4" s="1"/>
  <c r="AU388" i="4"/>
  <c r="AP468" i="4" s="1"/>
  <c r="AU377" i="4"/>
  <c r="AP457" i="4" s="1"/>
  <c r="AU351" i="4"/>
  <c r="AL431" i="4" s="1"/>
  <c r="AU462" i="4"/>
  <c r="AP542" i="4" s="1"/>
  <c r="AU542" i="4" s="1"/>
  <c r="AU391" i="4"/>
  <c r="AP471" i="4" s="1"/>
  <c r="AU362" i="4"/>
  <c r="AL442" i="4" s="1"/>
  <c r="AU442" i="4" s="1"/>
  <c r="AL522" i="4" s="1"/>
  <c r="AU522" i="4" s="1"/>
  <c r="AU390" i="4"/>
  <c r="AP470" i="4" s="1"/>
  <c r="AU438" i="4"/>
  <c r="AL518" i="4" s="1"/>
  <c r="AU518" i="4" s="1"/>
  <c r="AU187" i="4"/>
  <c r="AL267" i="4" s="1"/>
  <c r="AU267" i="4" s="1"/>
  <c r="AL347" i="4" s="1"/>
  <c r="AU347" i="4" s="1"/>
  <c r="AL427" i="4" s="1"/>
  <c r="U514" i="4"/>
  <c r="AU383" i="4"/>
  <c r="AP463" i="4" s="1"/>
  <c r="AU376" i="4"/>
  <c r="AP456" i="4" s="1"/>
  <c r="AU456" i="4" s="1"/>
  <c r="AP536" i="4" s="1"/>
  <c r="AU536" i="4" s="1"/>
  <c r="AU451" i="4"/>
  <c r="AP531" i="4" s="1"/>
  <c r="AU531" i="4" s="1"/>
  <c r="AU280" i="4"/>
  <c r="AL360" i="4" s="1"/>
  <c r="U523" i="4"/>
  <c r="AP236" i="4"/>
  <c r="AU236" i="4" s="1"/>
  <c r="AP316" i="4" s="1"/>
  <c r="AU319" i="4"/>
  <c r="AP399" i="4" s="1"/>
  <c r="AU430" i="4"/>
  <c r="AL510" i="4" s="1"/>
  <c r="AU510" i="4" s="1"/>
  <c r="AR72" i="6"/>
  <c r="Y289" i="4"/>
  <c r="Y302" i="4"/>
  <c r="AP232" i="4"/>
  <c r="AU232" i="4" s="1"/>
  <c r="AP312" i="4" s="1"/>
  <c r="AU312" i="4" s="1"/>
  <c r="AP392" i="4" s="1"/>
  <c r="AU392" i="4" s="1"/>
  <c r="AP472" i="4" s="1"/>
  <c r="Y232" i="4"/>
  <c r="Y319" i="4"/>
  <c r="Y307" i="4"/>
  <c r="Y303" i="4"/>
  <c r="Y301" i="4"/>
  <c r="Y306" i="4"/>
  <c r="Y310" i="4"/>
  <c r="Y304" i="4"/>
  <c r="Y321" i="4"/>
  <c r="Y315" i="4"/>
  <c r="Y305" i="4"/>
  <c r="AP212" i="4"/>
  <c r="AU212" i="4" s="1"/>
  <c r="AP292" i="4" s="1"/>
  <c r="AU292" i="4" s="1"/>
  <c r="AP372" i="4" s="1"/>
  <c r="AU372" i="4" s="1"/>
  <c r="AP452" i="4" s="1"/>
  <c r="AU452" i="4" s="1"/>
  <c r="AP532" i="4" s="1"/>
  <c r="AU532" i="4" s="1"/>
  <c r="Y212" i="4"/>
  <c r="AP218" i="4"/>
  <c r="AU218" i="4" s="1"/>
  <c r="AP298" i="4" s="1"/>
  <c r="AU298" i="4" s="1"/>
  <c r="AP378" i="4" s="1"/>
  <c r="AU378" i="4" s="1"/>
  <c r="AP458" i="4" s="1"/>
  <c r="Y218" i="4"/>
  <c r="Y295" i="4"/>
  <c r="Y296" i="4"/>
  <c r="Y290" i="4"/>
  <c r="Y291" i="4"/>
  <c r="Y311" i="4"/>
  <c r="Y308" i="4"/>
  <c r="Y297" i="4"/>
  <c r="Y309" i="4"/>
  <c r="AU205" i="4"/>
  <c r="AL285" i="4" s="1"/>
  <c r="AU285" i="4" s="1"/>
  <c r="AL365" i="4" s="1"/>
  <c r="AU365" i="4" s="1"/>
  <c r="AL445" i="4" s="1"/>
  <c r="U271" i="4"/>
  <c r="U270" i="4"/>
  <c r="U278" i="4"/>
  <c r="U281" i="4"/>
  <c r="U205" i="4"/>
  <c r="U279" i="4"/>
  <c r="U272" i="4"/>
  <c r="U268" i="4"/>
  <c r="U282" i="4"/>
  <c r="U280" i="4"/>
  <c r="U273" i="4"/>
  <c r="U269" i="4"/>
  <c r="AT65" i="3"/>
  <c r="AQ70" i="6"/>
  <c r="AQ76" i="6" s="1"/>
  <c r="AT60" i="3"/>
  <c r="AQ70" i="3"/>
  <c r="AQ76" i="3" s="1"/>
  <c r="L27" i="23" l="1"/>
  <c r="L32" i="23" s="1"/>
  <c r="AI81" i="7"/>
  <c r="AT78" i="7"/>
  <c r="AI85" i="7" s="1"/>
  <c r="I25" i="23"/>
  <c r="AT76" i="6"/>
  <c r="F25" i="23"/>
  <c r="AA25" i="23" s="1"/>
  <c r="AD25" i="23" s="1"/>
  <c r="G35" i="23" s="1"/>
  <c r="AT76" i="3"/>
  <c r="J23" i="23"/>
  <c r="AB22" i="23"/>
  <c r="AB23" i="23" s="1"/>
  <c r="AI87" i="6"/>
  <c r="J28" i="23"/>
  <c r="AI84" i="6"/>
  <c r="I22" i="23"/>
  <c r="I23" i="23" s="1"/>
  <c r="AQ78" i="6"/>
  <c r="I27" i="23" s="1"/>
  <c r="F22" i="23"/>
  <c r="AQ72" i="3"/>
  <c r="AU470" i="4"/>
  <c r="AP550" i="4" s="1"/>
  <c r="AU550" i="4" s="1"/>
  <c r="AU431" i="4"/>
  <c r="AL511" i="4" s="1"/>
  <c r="AU511" i="4" s="1"/>
  <c r="AU471" i="4"/>
  <c r="AP551" i="4" s="1"/>
  <c r="AU551" i="4" s="1"/>
  <c r="AU457" i="4"/>
  <c r="AP537" i="4" s="1"/>
  <c r="AU537" i="4" s="1"/>
  <c r="AU468" i="4"/>
  <c r="AP548" i="4" s="1"/>
  <c r="AU548" i="4" s="1"/>
  <c r="U267" i="4"/>
  <c r="AU427" i="4"/>
  <c r="AL507" i="4" s="1"/>
  <c r="AU507" i="4" s="1"/>
  <c r="AU463" i="4"/>
  <c r="AP543" i="4" s="1"/>
  <c r="AU543" i="4" s="1"/>
  <c r="AU472" i="4"/>
  <c r="AP552" i="4" s="1"/>
  <c r="AU552" i="4" s="1"/>
  <c r="AU458" i="4"/>
  <c r="AP538" i="4" s="1"/>
  <c r="AU538" i="4" s="1"/>
  <c r="AU360" i="4"/>
  <c r="AL440" i="4" s="1"/>
  <c r="Y316" i="4"/>
  <c r="AU316" i="4"/>
  <c r="AP396" i="4" s="1"/>
  <c r="AU399" i="4"/>
  <c r="AP479" i="4" s="1"/>
  <c r="AU445" i="4"/>
  <c r="AL525" i="4" s="1"/>
  <c r="AU525" i="4" s="1"/>
  <c r="AI82" i="6"/>
  <c r="Y389" i="4"/>
  <c r="Y371" i="4"/>
  <c r="Y375" i="4"/>
  <c r="Y383" i="4"/>
  <c r="Y382" i="4"/>
  <c r="Y390" i="4"/>
  <c r="Y377" i="4"/>
  <c r="Y370" i="4"/>
  <c r="Y387" i="4"/>
  <c r="Y384" i="4"/>
  <c r="Y298" i="4"/>
  <c r="Y395" i="4"/>
  <c r="Y386" i="4"/>
  <c r="Y385" i="4"/>
  <c r="Y388" i="4"/>
  <c r="Y376" i="4"/>
  <c r="Y399" i="4"/>
  <c r="Y292" i="4"/>
  <c r="Y401" i="4"/>
  <c r="Y381" i="4"/>
  <c r="Y391" i="4"/>
  <c r="Y312" i="4"/>
  <c r="Y369" i="4"/>
  <c r="U285" i="4"/>
  <c r="U365" i="4"/>
  <c r="U349" i="4"/>
  <c r="U348" i="4"/>
  <c r="U362" i="4"/>
  <c r="U347" i="4"/>
  <c r="U353" i="4"/>
  <c r="U352" i="4"/>
  <c r="U361" i="4"/>
  <c r="U350" i="4"/>
  <c r="U360" i="4"/>
  <c r="U359" i="4"/>
  <c r="U358" i="4"/>
  <c r="U351" i="4"/>
  <c r="AT70" i="3"/>
  <c r="AT66" i="6"/>
  <c r="AT67" i="6"/>
  <c r="I32" i="23" l="1"/>
  <c r="AA22" i="23"/>
  <c r="F23" i="23"/>
  <c r="Y396" i="4"/>
  <c r="AU440" i="4"/>
  <c r="AL520" i="4" s="1"/>
  <c r="AU520" i="4" s="1"/>
  <c r="AU396" i="4"/>
  <c r="AP476" i="4" s="1"/>
  <c r="AU479" i="4"/>
  <c r="AP559" i="4" s="1"/>
  <c r="AU559" i="4" s="1"/>
  <c r="Y462" i="4"/>
  <c r="Y392" i="4"/>
  <c r="Y481" i="4"/>
  <c r="Y468" i="4"/>
  <c r="Y378" i="4"/>
  <c r="Y457" i="4"/>
  <c r="Y463" i="4"/>
  <c r="Y461" i="4"/>
  <c r="Y469" i="4"/>
  <c r="Y450" i="4"/>
  <c r="Y372" i="4"/>
  <c r="Y465" i="4"/>
  <c r="Y464" i="4"/>
  <c r="Y470" i="4"/>
  <c r="Y455" i="4"/>
  <c r="Y456" i="4"/>
  <c r="Y471" i="4"/>
  <c r="Y479" i="4"/>
  <c r="Y466" i="4"/>
  <c r="Y467" i="4"/>
  <c r="Y451" i="4"/>
  <c r="Y475" i="4"/>
  <c r="Y449" i="4"/>
  <c r="U445" i="4"/>
  <c r="U438" i="4"/>
  <c r="U441" i="4"/>
  <c r="U442" i="4"/>
  <c r="U430" i="4"/>
  <c r="U439" i="4"/>
  <c r="U432" i="4"/>
  <c r="U428" i="4"/>
  <c r="U427" i="4"/>
  <c r="U431" i="4"/>
  <c r="U440" i="4"/>
  <c r="U433" i="4"/>
  <c r="U429" i="4"/>
  <c r="AD60" i="3"/>
  <c r="AT62" i="6"/>
  <c r="AD22" i="23" l="1"/>
  <c r="AD23" i="23" s="1"/>
  <c r="AA23" i="23"/>
  <c r="Y476" i="4"/>
  <c r="AU476" i="4"/>
  <c r="Y555" i="4"/>
  <c r="Y546" i="4"/>
  <c r="Y541" i="4"/>
  <c r="Y548" i="4"/>
  <c r="Y545" i="4"/>
  <c r="Y559" i="4"/>
  <c r="Y535" i="4"/>
  <c r="Y452" i="4"/>
  <c r="Y561" i="4"/>
  <c r="Y536" i="4"/>
  <c r="Y531" i="4"/>
  <c r="Y543" i="4"/>
  <c r="Y550" i="4"/>
  <c r="Y530" i="4"/>
  <c r="Y472" i="4"/>
  <c r="Y551" i="4"/>
  <c r="Y537" i="4"/>
  <c r="Y544" i="4"/>
  <c r="Y549" i="4"/>
  <c r="Y529" i="4"/>
  <c r="Y547" i="4"/>
  <c r="Y458" i="4"/>
  <c r="Y542" i="4"/>
  <c r="U507" i="4"/>
  <c r="U510" i="4"/>
  <c r="U509" i="4"/>
  <c r="U522" i="4"/>
  <c r="U508" i="4"/>
  <c r="U520" i="4"/>
  <c r="U521" i="4"/>
  <c r="U512" i="4"/>
  <c r="U513" i="4"/>
  <c r="U511" i="4"/>
  <c r="U519" i="4"/>
  <c r="U518" i="4"/>
  <c r="AT68" i="6"/>
  <c r="AT65" i="6"/>
  <c r="AT63" i="6"/>
  <c r="AP556" i="4" l="1"/>
  <c r="AU556" i="4" s="1"/>
  <c r="Y556" i="4"/>
  <c r="Y552" i="4"/>
  <c r="Y538" i="4"/>
  <c r="Y532" i="4"/>
  <c r="U525" i="4"/>
  <c r="G36" i="2"/>
  <c r="M40" i="5"/>
  <c r="G40" i="5"/>
  <c r="I40" i="5"/>
  <c r="K40" i="5"/>
  <c r="M20" i="5"/>
  <c r="K20" i="5"/>
  <c r="AT56" i="6"/>
  <c r="M56" i="6"/>
  <c r="AD56" i="6" s="1"/>
  <c r="AT55" i="6"/>
  <c r="M55" i="6"/>
  <c r="AD55" i="6" s="1"/>
  <c r="AT54" i="6"/>
  <c r="AD54" i="6"/>
  <c r="AT53" i="6"/>
  <c r="M53" i="6"/>
  <c r="AD53" i="6" s="1"/>
  <c r="M52" i="6"/>
  <c r="AD52" i="6" s="1"/>
  <c r="AD51" i="6"/>
  <c r="AT50" i="6"/>
  <c r="M50" i="6"/>
  <c r="AD50" i="6" s="1"/>
  <c r="AT49" i="6"/>
  <c r="AD49" i="6"/>
  <c r="AT48" i="6"/>
  <c r="AD48" i="6"/>
  <c r="AT47" i="6"/>
  <c r="M47" i="6"/>
  <c r="AD47" i="6" s="1"/>
  <c r="AT46" i="6"/>
  <c r="AD46" i="6"/>
  <c r="AQ43" i="6"/>
  <c r="J43" i="6"/>
  <c r="AT42" i="6"/>
  <c r="M42" i="6"/>
  <c r="AD42" i="6" s="1"/>
  <c r="AT41" i="6"/>
  <c r="AD41" i="6"/>
  <c r="AT40" i="6"/>
  <c r="M40" i="6"/>
  <c r="AD40" i="6" s="1"/>
  <c r="AQ37" i="6"/>
  <c r="J37" i="6"/>
  <c r="AT36" i="6"/>
  <c r="AD36" i="6"/>
  <c r="AD35" i="6"/>
  <c r="AT34" i="6"/>
  <c r="M34" i="6"/>
  <c r="AD34" i="6" s="1"/>
  <c r="AN28" i="6"/>
  <c r="AM28" i="6"/>
  <c r="AI28" i="6"/>
  <c r="L28" i="6"/>
  <c r="G28" i="6"/>
  <c r="F28" i="6"/>
  <c r="C28" i="6"/>
  <c r="AO27" i="6"/>
  <c r="H27" i="6"/>
  <c r="AO26" i="6"/>
  <c r="AT26" i="6" s="1"/>
  <c r="H26" i="6"/>
  <c r="AO25" i="6"/>
  <c r="AT25" i="6" s="1"/>
  <c r="AO24" i="6"/>
  <c r="AT24" i="6" s="1"/>
  <c r="H24" i="6"/>
  <c r="AO23" i="6"/>
  <c r="AT23" i="6" s="1"/>
  <c r="H23" i="6"/>
  <c r="AN19" i="6"/>
  <c r="AM19" i="6"/>
  <c r="AI19" i="6"/>
  <c r="G19" i="6"/>
  <c r="F19" i="6"/>
  <c r="C19" i="6"/>
  <c r="AO18" i="6"/>
  <c r="H18" i="6"/>
  <c r="AO17" i="6"/>
  <c r="AT17" i="6" s="1"/>
  <c r="H17" i="6"/>
  <c r="AO16" i="6"/>
  <c r="AT16" i="6" s="1"/>
  <c r="H16" i="6"/>
  <c r="AO15" i="6"/>
  <c r="AT15" i="6" s="1"/>
  <c r="H15" i="6"/>
  <c r="AO14" i="6"/>
  <c r="AT14" i="6" s="1"/>
  <c r="AO13" i="6"/>
  <c r="AT13" i="6" s="1"/>
  <c r="H13" i="6"/>
  <c r="AO12" i="6"/>
  <c r="AT12" i="6" s="1"/>
  <c r="AJ28" i="3"/>
  <c r="M42" i="3"/>
  <c r="H25" i="3"/>
  <c r="M25" i="3" s="1"/>
  <c r="F28" i="3"/>
  <c r="C28" i="3"/>
  <c r="F19" i="3"/>
  <c r="AT56" i="3"/>
  <c r="AT54" i="3"/>
  <c r="AT52" i="3"/>
  <c r="AT50" i="3"/>
  <c r="AT49" i="3"/>
  <c r="AT48" i="3"/>
  <c r="AT47" i="3"/>
  <c r="AT46" i="3"/>
  <c r="AT42" i="3"/>
  <c r="AT40" i="3"/>
  <c r="AT36" i="3"/>
  <c r="AN28" i="3"/>
  <c r="AM28" i="3"/>
  <c r="AO27" i="3"/>
  <c r="AO25" i="3"/>
  <c r="AO24" i="3"/>
  <c r="AO23" i="3"/>
  <c r="AS19" i="3"/>
  <c r="AN19" i="3"/>
  <c r="AM19" i="3"/>
  <c r="AO18" i="3"/>
  <c r="AO17" i="3"/>
  <c r="AO16" i="3"/>
  <c r="AO15" i="3"/>
  <c r="AO13" i="3"/>
  <c r="AO12" i="3"/>
  <c r="J43" i="3"/>
  <c r="M46" i="3"/>
  <c r="M47" i="3"/>
  <c r="M48" i="3"/>
  <c r="M49" i="3"/>
  <c r="AD49" i="3" s="1"/>
  <c r="M50" i="3"/>
  <c r="M54" i="3"/>
  <c r="M56" i="3"/>
  <c r="G28" i="3"/>
  <c r="H24" i="3"/>
  <c r="M24" i="3" s="1"/>
  <c r="H26" i="3"/>
  <c r="H27" i="3"/>
  <c r="H23" i="3"/>
  <c r="G19" i="3"/>
  <c r="H13" i="3"/>
  <c r="M13" i="3" s="1"/>
  <c r="M19" i="3" s="1"/>
  <c r="H14" i="3"/>
  <c r="H16" i="3"/>
  <c r="H17" i="3"/>
  <c r="H18" i="3"/>
  <c r="H12" i="3"/>
  <c r="F30" i="3" l="1"/>
  <c r="M28" i="3"/>
  <c r="M30" i="3" s="1"/>
  <c r="AD48" i="3"/>
  <c r="U20" i="5"/>
  <c r="AT28" i="3"/>
  <c r="AT27" i="6"/>
  <c r="AT28" i="6" s="1"/>
  <c r="AO28" i="6"/>
  <c r="AN30" i="6"/>
  <c r="AO19" i="6"/>
  <c r="AT18" i="6"/>
  <c r="H28" i="6"/>
  <c r="AD23" i="6"/>
  <c r="H19" i="6"/>
  <c r="F13" i="2"/>
  <c r="AD37" i="6"/>
  <c r="K19" i="6"/>
  <c r="K30" i="6" s="1"/>
  <c r="AD23" i="3"/>
  <c r="H28" i="3"/>
  <c r="H19" i="3"/>
  <c r="AD43" i="6"/>
  <c r="AD57" i="6"/>
  <c r="AT43" i="3"/>
  <c r="AT43" i="6"/>
  <c r="AT37" i="6"/>
  <c r="AT37" i="3"/>
  <c r="AD42" i="3"/>
  <c r="AD14" i="3"/>
  <c r="AD50" i="3"/>
  <c r="F20" i="2"/>
  <c r="F15" i="2"/>
  <c r="AD53" i="3"/>
  <c r="AD54" i="3"/>
  <c r="AD56" i="3"/>
  <c r="F14" i="2"/>
  <c r="AD40" i="3"/>
  <c r="F16" i="2"/>
  <c r="AD35" i="3"/>
  <c r="AD55" i="3"/>
  <c r="AD46" i="3"/>
  <c r="U40" i="5"/>
  <c r="AT57" i="6"/>
  <c r="M37" i="3"/>
  <c r="AD34" i="3"/>
  <c r="AD47" i="3"/>
  <c r="AT57" i="3"/>
  <c r="F19" i="2"/>
  <c r="AD14" i="6"/>
  <c r="AD16" i="6"/>
  <c r="AD17" i="6"/>
  <c r="AT61" i="6"/>
  <c r="AD15" i="6"/>
  <c r="AD13" i="6"/>
  <c r="AD25" i="6"/>
  <c r="AD26" i="6"/>
  <c r="AD24" i="6"/>
  <c r="AD27" i="6"/>
  <c r="F30" i="6"/>
  <c r="AD18" i="6"/>
  <c r="G30" i="6"/>
  <c r="I30" i="6"/>
  <c r="M37" i="6"/>
  <c r="AM30" i="6"/>
  <c r="L30" i="6"/>
  <c r="M43" i="6"/>
  <c r="AO19" i="3"/>
  <c r="AM30" i="3"/>
  <c r="AS30" i="3"/>
  <c r="AN30" i="3"/>
  <c r="G30" i="3"/>
  <c r="M43" i="3"/>
  <c r="AO28" i="3"/>
  <c r="I21" i="5" l="1"/>
  <c r="J21" i="5"/>
  <c r="R32" i="2"/>
  <c r="AO30" i="6"/>
  <c r="AQ72" i="6" s="1"/>
  <c r="AS78" i="3"/>
  <c r="L78" i="6"/>
  <c r="L72" i="6"/>
  <c r="AD12" i="6"/>
  <c r="AD19" i="6" s="1"/>
  <c r="AJ16" i="2"/>
  <c r="H30" i="3"/>
  <c r="AT19" i="6"/>
  <c r="AT30" i="6" s="1"/>
  <c r="AD28" i="6"/>
  <c r="AD43" i="3"/>
  <c r="AJ19" i="2"/>
  <c r="AD37" i="3"/>
  <c r="F17" i="2"/>
  <c r="AD57" i="3"/>
  <c r="AD24" i="3"/>
  <c r="AD25" i="3"/>
  <c r="AD26" i="3"/>
  <c r="AD12" i="3"/>
  <c r="AD18" i="3"/>
  <c r="AH14" i="2"/>
  <c r="AJ14" i="2"/>
  <c r="AH15" i="2"/>
  <c r="AJ15" i="2"/>
  <c r="AD16" i="3"/>
  <c r="AD13" i="3"/>
  <c r="AD27" i="3"/>
  <c r="AD17" i="3"/>
  <c r="AJ20" i="2"/>
  <c r="AH19" i="2"/>
  <c r="AS72" i="6"/>
  <c r="M60" i="6"/>
  <c r="AT60" i="6"/>
  <c r="AT70" i="6" s="1"/>
  <c r="H30" i="6"/>
  <c r="AR30" i="3"/>
  <c r="AO30" i="3"/>
  <c r="AT19" i="3"/>
  <c r="AT30" i="3" s="1"/>
  <c r="D83" i="6" l="1"/>
  <c r="G39" i="2" s="1"/>
  <c r="T21" i="5" s="1"/>
  <c r="H21" i="5"/>
  <c r="H28" i="23"/>
  <c r="AC28" i="23" s="1"/>
  <c r="G38" i="23" s="1"/>
  <c r="AJ83" i="3"/>
  <c r="J72" i="3"/>
  <c r="J76" i="3"/>
  <c r="J78" i="3" s="1"/>
  <c r="D81" i="3" s="1"/>
  <c r="AQ73" i="3"/>
  <c r="AR72" i="3"/>
  <c r="AT72" i="3" s="1"/>
  <c r="V32" i="2"/>
  <c r="AF32" i="2"/>
  <c r="AD32" i="2"/>
  <c r="N32" i="2"/>
  <c r="AB32" i="2"/>
  <c r="Z32" i="2"/>
  <c r="AT78" i="6"/>
  <c r="AI85" i="6" s="1"/>
  <c r="P32" i="2"/>
  <c r="G13" i="10"/>
  <c r="T32" i="2"/>
  <c r="G14" i="10"/>
  <c r="G11" i="10"/>
  <c r="X32" i="2"/>
  <c r="G15" i="10"/>
  <c r="G12" i="10"/>
  <c r="AR78" i="3"/>
  <c r="G28" i="23" s="1"/>
  <c r="AB28" i="23" s="1"/>
  <c r="G37" i="23" s="1"/>
  <c r="AQ78" i="3"/>
  <c r="F27" i="23" s="1"/>
  <c r="AA70" i="3"/>
  <c r="AA70" i="6"/>
  <c r="AD30" i="6"/>
  <c r="AH17" i="2"/>
  <c r="AD28" i="3"/>
  <c r="V83" i="3"/>
  <c r="AD19" i="3"/>
  <c r="AJ17" i="2"/>
  <c r="AI17" i="2"/>
  <c r="AD60" i="6"/>
  <c r="V83" i="6" l="1"/>
  <c r="G39" i="23"/>
  <c r="G40" i="23" s="1"/>
  <c r="M22" i="2"/>
  <c r="AA72" i="6"/>
  <c r="Z73" i="6"/>
  <c r="F32" i="23"/>
  <c r="AA32" i="23" s="1"/>
  <c r="AA27" i="23"/>
  <c r="I22" i="2"/>
  <c r="AA76" i="3"/>
  <c r="I25" i="2" s="1"/>
  <c r="I28" i="2" s="1"/>
  <c r="AA72" i="3"/>
  <c r="Z73" i="3"/>
  <c r="G9" i="10"/>
  <c r="AJ86" i="3"/>
  <c r="AJ81" i="3"/>
  <c r="AJ87" i="3"/>
  <c r="AJ82" i="3"/>
  <c r="AJ84" i="3" s="1"/>
  <c r="AI86" i="6"/>
  <c r="AI81" i="6"/>
  <c r="F52" i="10"/>
  <c r="G53" i="10" s="1"/>
  <c r="F70" i="10"/>
  <c r="G71" i="10" s="1"/>
  <c r="F58" i="10"/>
  <c r="G59" i="10" s="1"/>
  <c r="F76" i="10"/>
  <c r="G77" i="10" s="1"/>
  <c r="F64" i="10"/>
  <c r="G65" i="10" s="1"/>
  <c r="AT78" i="3"/>
  <c r="AJ85" i="3" s="1"/>
  <c r="AC62" i="6"/>
  <c r="AC64" i="6"/>
  <c r="AC66" i="3"/>
  <c r="AD66" i="3" s="1"/>
  <c r="AC68" i="3"/>
  <c r="M64" i="6"/>
  <c r="M67" i="6"/>
  <c r="AC65" i="6"/>
  <c r="AC69" i="6"/>
  <c r="M62" i="6"/>
  <c r="AC62" i="3"/>
  <c r="AD62" i="3" s="1"/>
  <c r="M68" i="3"/>
  <c r="AC63" i="6"/>
  <c r="AC67" i="3"/>
  <c r="AA76" i="6"/>
  <c r="M25" i="2" s="1"/>
  <c r="M28" i="2" s="1"/>
  <c r="M67" i="3"/>
  <c r="K70" i="6"/>
  <c r="M68" i="6"/>
  <c r="AC63" i="3"/>
  <c r="AC69" i="3"/>
  <c r="AC64" i="3"/>
  <c r="M65" i="3"/>
  <c r="M64" i="3"/>
  <c r="M69" i="6"/>
  <c r="AC66" i="6"/>
  <c r="AC68" i="6"/>
  <c r="AC67" i="6"/>
  <c r="K70" i="3"/>
  <c r="M66" i="6"/>
  <c r="M65" i="6"/>
  <c r="M69" i="3"/>
  <c r="M63" i="6"/>
  <c r="AD30" i="3"/>
  <c r="AI28" i="2" l="1"/>
  <c r="K22" i="2"/>
  <c r="K23" i="2" s="1"/>
  <c r="K72" i="6"/>
  <c r="J73" i="6"/>
  <c r="AD73" i="6" s="1"/>
  <c r="AD27" i="23"/>
  <c r="G36" i="23"/>
  <c r="G22" i="2"/>
  <c r="G23" i="2" s="1"/>
  <c r="J73" i="3"/>
  <c r="K76" i="3"/>
  <c r="K78" i="3" s="1"/>
  <c r="K72" i="3"/>
  <c r="AD66" i="6"/>
  <c r="AD62" i="6"/>
  <c r="AD64" i="6"/>
  <c r="AD63" i="6"/>
  <c r="AD68" i="6"/>
  <c r="AD69" i="6"/>
  <c r="AD67" i="6"/>
  <c r="AD68" i="3"/>
  <c r="AD65" i="3"/>
  <c r="M63" i="3"/>
  <c r="AD63" i="3" s="1"/>
  <c r="AC70" i="3"/>
  <c r="Z70" i="3"/>
  <c r="AD64" i="3"/>
  <c r="AC61" i="6"/>
  <c r="AC70" i="6" s="1"/>
  <c r="Z70" i="6"/>
  <c r="AA78" i="3"/>
  <c r="AA78" i="6"/>
  <c r="K76" i="6"/>
  <c r="K25" i="2" s="1"/>
  <c r="M61" i="6"/>
  <c r="J70" i="6"/>
  <c r="J22" i="2" s="1"/>
  <c r="J23" i="2" s="1"/>
  <c r="AD69" i="3"/>
  <c r="AD65" i="6"/>
  <c r="AD67" i="3"/>
  <c r="S86" i="6" l="1"/>
  <c r="S84" i="6"/>
  <c r="G42" i="5" s="1"/>
  <c r="L22" i="2"/>
  <c r="L23" i="2" s="1"/>
  <c r="Z72" i="6"/>
  <c r="AC72" i="6" s="1"/>
  <c r="K28" i="2"/>
  <c r="H45" i="23"/>
  <c r="H47" i="23"/>
  <c r="H22" i="2"/>
  <c r="H23" i="2" s="1"/>
  <c r="Z72" i="3"/>
  <c r="AC72" i="3" s="1"/>
  <c r="Z76" i="3"/>
  <c r="D84" i="3"/>
  <c r="D82" i="3"/>
  <c r="D86" i="3"/>
  <c r="E21" i="5"/>
  <c r="AD73" i="3"/>
  <c r="G25" i="2"/>
  <c r="G28" i="2" s="1"/>
  <c r="S82" i="3"/>
  <c r="E41" i="5" s="1"/>
  <c r="S84" i="3"/>
  <c r="E42" i="5" s="1"/>
  <c r="S86" i="3"/>
  <c r="AD61" i="3"/>
  <c r="AD70" i="3" s="1"/>
  <c r="AD61" i="6"/>
  <c r="AD70" i="6" s="1"/>
  <c r="F22" i="2"/>
  <c r="AH22" i="2" s="1"/>
  <c r="M70" i="3"/>
  <c r="K78" i="6"/>
  <c r="G21" i="5" s="1"/>
  <c r="S82" i="6"/>
  <c r="G41" i="5" s="1"/>
  <c r="J72" i="6"/>
  <c r="M72" i="6" s="1"/>
  <c r="J76" i="6"/>
  <c r="J25" i="2" s="1"/>
  <c r="J27" i="2" s="1"/>
  <c r="M70" i="6"/>
  <c r="B3" i="10"/>
  <c r="Z76" i="6"/>
  <c r="L25" i="2" s="1"/>
  <c r="L27" i="2" s="1"/>
  <c r="AJ38" i="2" l="1"/>
  <c r="Z78" i="3"/>
  <c r="S81" i="3" s="1"/>
  <c r="H25" i="2"/>
  <c r="E22" i="5"/>
  <c r="D86" i="6"/>
  <c r="D84" i="6"/>
  <c r="G22" i="5" s="1"/>
  <c r="L32" i="2"/>
  <c r="J32" i="2"/>
  <c r="AD72" i="6"/>
  <c r="M76" i="3"/>
  <c r="F25" i="2"/>
  <c r="F23" i="2"/>
  <c r="AC76" i="3"/>
  <c r="AI22" i="2"/>
  <c r="AJ22" i="2"/>
  <c r="AC76" i="6"/>
  <c r="Z78" i="6"/>
  <c r="S81" i="6" s="1"/>
  <c r="J78" i="6"/>
  <c r="M76" i="6"/>
  <c r="D82" i="6"/>
  <c r="V82" i="6" s="1"/>
  <c r="AJ40" i="2" l="1"/>
  <c r="AJ41" i="2" s="1"/>
  <c r="S41" i="5"/>
  <c r="G38" i="2"/>
  <c r="AI25" i="2"/>
  <c r="H27" i="2"/>
  <c r="AU65" i="3"/>
  <c r="AJ37" i="2"/>
  <c r="AU48" i="3"/>
  <c r="V81" i="3"/>
  <c r="AU73" i="3"/>
  <c r="F27" i="2"/>
  <c r="AH27" i="2" s="1"/>
  <c r="AH25" i="2"/>
  <c r="V82" i="3"/>
  <c r="AC78" i="3"/>
  <c r="S85" i="3" s="1"/>
  <c r="M78" i="3"/>
  <c r="D85" i="3" s="1"/>
  <c r="AJ25" i="2"/>
  <c r="V84" i="3"/>
  <c r="AC78" i="6"/>
  <c r="S85" i="6" s="1"/>
  <c r="M78" i="6"/>
  <c r="D85" i="6" s="1"/>
  <c r="D81" i="6"/>
  <c r="AH23" i="2"/>
  <c r="B4" i="10"/>
  <c r="B5" i="10" s="1"/>
  <c r="B6" i="10" s="1"/>
  <c r="F32" i="2" l="1"/>
  <c r="AH32" i="2" s="1"/>
  <c r="AE20" i="23"/>
  <c r="AE21" i="23"/>
  <c r="AE19" i="23"/>
  <c r="AE14" i="23"/>
  <c r="AE15" i="23"/>
  <c r="AJ48" i="2"/>
  <c r="AE16" i="23"/>
  <c r="AE13" i="23"/>
  <c r="AJ43" i="2"/>
  <c r="AE22" i="23"/>
  <c r="AI27" i="2"/>
  <c r="H32" i="2"/>
  <c r="AI32" i="2" s="1"/>
  <c r="AE25" i="23"/>
  <c r="V81" i="6"/>
  <c r="G10" i="10"/>
  <c r="G40" i="2"/>
  <c r="U22" i="5" s="1"/>
  <c r="S21" i="5"/>
  <c r="F3" i="10"/>
  <c r="F16" i="10" s="1"/>
  <c r="F35" i="10" s="1"/>
  <c r="D92" i="3"/>
  <c r="G37" i="2"/>
  <c r="D90" i="6"/>
  <c r="AU68" i="3"/>
  <c r="AU61" i="3"/>
  <c r="AU63" i="3"/>
  <c r="S90" i="3"/>
  <c r="AU64" i="3"/>
  <c r="AU67" i="3"/>
  <c r="AU35" i="3"/>
  <c r="AU66" i="3"/>
  <c r="AU25" i="3"/>
  <c r="AU62" i="3"/>
  <c r="AU69" i="3"/>
  <c r="AU12" i="3"/>
  <c r="AU19" i="3"/>
  <c r="AU60" i="3"/>
  <c r="AU41" i="3"/>
  <c r="AU53" i="3"/>
  <c r="AU14" i="3"/>
  <c r="AU46" i="3"/>
  <c r="AU49" i="3"/>
  <c r="AU51" i="3"/>
  <c r="AU52" i="3"/>
  <c r="AU54" i="3"/>
  <c r="AU55" i="3"/>
  <c r="AU34" i="3"/>
  <c r="AU47" i="3"/>
  <c r="AU56" i="3"/>
  <c r="AU27" i="3"/>
  <c r="AU50" i="3"/>
  <c r="AU40" i="3"/>
  <c r="AU36" i="3"/>
  <c r="AU42" i="3"/>
  <c r="AU26" i="3"/>
  <c r="AU17" i="3"/>
  <c r="AU18" i="3"/>
  <c r="AU24" i="3"/>
  <c r="AU15" i="3"/>
  <c r="AU16" i="3"/>
  <c r="AU23" i="3"/>
  <c r="AU13" i="3"/>
  <c r="AU28" i="3"/>
  <c r="AM83" i="3"/>
  <c r="AM81" i="3"/>
  <c r="AU78" i="3"/>
  <c r="AM82" i="3"/>
  <c r="AM84" i="3"/>
  <c r="S92" i="3"/>
  <c r="AU70" i="3"/>
  <c r="S90" i="6"/>
  <c r="S92" i="6"/>
  <c r="D92" i="6"/>
  <c r="D90" i="3"/>
  <c r="AE17" i="23" l="1"/>
  <c r="AE23" i="23"/>
  <c r="S87" i="6"/>
  <c r="G48" i="2"/>
  <c r="AM83" i="7"/>
  <c r="AM83" i="9"/>
  <c r="AM83" i="8"/>
  <c r="AM83" i="22"/>
  <c r="AM83" i="21"/>
  <c r="AM82" i="6"/>
  <c r="AM82" i="9"/>
  <c r="AM82" i="7"/>
  <c r="AM82" i="22"/>
  <c r="AM82" i="21"/>
  <c r="AM82" i="8"/>
  <c r="AM84" i="9"/>
  <c r="AM84" i="7"/>
  <c r="AM84" i="21"/>
  <c r="AM84" i="22"/>
  <c r="AM84" i="8"/>
  <c r="AM81" i="6"/>
  <c r="AM81" i="9"/>
  <c r="AM81" i="21"/>
  <c r="AM81" i="22"/>
  <c r="AM81" i="7"/>
  <c r="AM81" i="8"/>
  <c r="D87" i="3"/>
  <c r="S87" i="3"/>
  <c r="G43" i="2"/>
  <c r="F2" i="10"/>
  <c r="G3" i="10" s="1"/>
  <c r="G46" i="2"/>
  <c r="Y78" i="6"/>
  <c r="AM83" i="6"/>
  <c r="AM84" i="6"/>
  <c r="K2" i="10"/>
  <c r="F46" i="10"/>
  <c r="G47" i="10" s="1"/>
  <c r="Y41" i="6"/>
  <c r="AP41" i="6"/>
  <c r="AU41" i="6" s="1"/>
  <c r="AP40" i="6"/>
  <c r="AU43" i="3"/>
  <c r="Y40" i="6"/>
  <c r="U15" i="6"/>
  <c r="AL15" i="6"/>
  <c r="AU15" i="6" s="1"/>
  <c r="AP67" i="6"/>
  <c r="AU67" i="6" s="1"/>
  <c r="Y67" i="6"/>
  <c r="U24" i="6"/>
  <c r="AL24" i="6"/>
  <c r="AU24" i="6" s="1"/>
  <c r="AL27" i="6"/>
  <c r="AU27" i="6" s="1"/>
  <c r="U27" i="6"/>
  <c r="Y49" i="6"/>
  <c r="AP49" i="6"/>
  <c r="AU49" i="6" s="1"/>
  <c r="AL12" i="6"/>
  <c r="U12" i="6"/>
  <c r="AP64" i="6"/>
  <c r="AU64" i="6" s="1"/>
  <c r="Y64" i="6"/>
  <c r="AP54" i="6"/>
  <c r="AU54" i="6" s="1"/>
  <c r="Y54" i="6"/>
  <c r="AP61" i="6"/>
  <c r="AU61" i="6" s="1"/>
  <c r="Y61" i="6"/>
  <c r="Y52" i="6"/>
  <c r="AP52" i="6"/>
  <c r="AU52" i="6" s="1"/>
  <c r="AP51" i="6"/>
  <c r="AU51" i="6" s="1"/>
  <c r="Y51" i="6"/>
  <c r="U18" i="6"/>
  <c r="AL18" i="6"/>
  <c r="AU18" i="6" s="1"/>
  <c r="AP56" i="6"/>
  <c r="AU56" i="6" s="1"/>
  <c r="Y56" i="6"/>
  <c r="AP46" i="6"/>
  <c r="Y46" i="6"/>
  <c r="AU57" i="3"/>
  <c r="Y69" i="6"/>
  <c r="AP69" i="6"/>
  <c r="AU69" i="6" s="1"/>
  <c r="U23" i="6"/>
  <c r="AL23" i="6"/>
  <c r="Y60" i="6"/>
  <c r="AP60" i="6"/>
  <c r="U17" i="6"/>
  <c r="AL17" i="6"/>
  <c r="AU17" i="6" s="1"/>
  <c r="AP47" i="6"/>
  <c r="AU47" i="6" s="1"/>
  <c r="Y47" i="6"/>
  <c r="AL14" i="6"/>
  <c r="AU14" i="6" s="1"/>
  <c r="U14" i="6"/>
  <c r="Y62" i="6"/>
  <c r="AP62" i="6"/>
  <c r="AU62" i="6" s="1"/>
  <c r="Y66" i="6"/>
  <c r="AP66" i="6"/>
  <c r="AU66" i="6" s="1"/>
  <c r="AL16" i="6"/>
  <c r="AU16" i="6" s="1"/>
  <c r="U16" i="6"/>
  <c r="AP68" i="6"/>
  <c r="AU68" i="6" s="1"/>
  <c r="Y68" i="6"/>
  <c r="AP50" i="6"/>
  <c r="AU50" i="6" s="1"/>
  <c r="Y50" i="6"/>
  <c r="AP73" i="6"/>
  <c r="AU73" i="6" s="1"/>
  <c r="Y73" i="6"/>
  <c r="AU30" i="3"/>
  <c r="AL26" i="6"/>
  <c r="AU26" i="6" s="1"/>
  <c r="U26" i="6"/>
  <c r="AP34" i="6"/>
  <c r="AU37" i="3"/>
  <c r="Y34" i="6"/>
  <c r="Y48" i="6"/>
  <c r="AP48" i="6"/>
  <c r="AU48" i="6" s="1"/>
  <c r="U25" i="6"/>
  <c r="AL25" i="6"/>
  <c r="AU25" i="6" s="1"/>
  <c r="AP63" i="6"/>
  <c r="AU63" i="6" s="1"/>
  <c r="Y63" i="6"/>
  <c r="AP36" i="6"/>
  <c r="AU36" i="6" s="1"/>
  <c r="Y36" i="6"/>
  <c r="Y35" i="6"/>
  <c r="AP35" i="6"/>
  <c r="AU35" i="6" s="1"/>
  <c r="F40" i="10"/>
  <c r="G41" i="10" s="1"/>
  <c r="AL13" i="6"/>
  <c r="AU13" i="6" s="1"/>
  <c r="U13" i="6"/>
  <c r="Y42" i="6"/>
  <c r="AP42" i="6"/>
  <c r="AU42" i="6" s="1"/>
  <c r="AP55" i="6"/>
  <c r="AU55" i="6" s="1"/>
  <c r="Y55" i="6"/>
  <c r="Y53" i="6"/>
  <c r="AP53" i="6"/>
  <c r="AU53" i="6" s="1"/>
  <c r="Y65" i="6"/>
  <c r="AP65" i="6"/>
  <c r="AU65" i="6" s="1"/>
  <c r="AU76" i="3"/>
  <c r="M57" i="3"/>
  <c r="AP42" i="7" l="1"/>
  <c r="AU42" i="7" s="1"/>
  <c r="Y42" i="7"/>
  <c r="AP36" i="7"/>
  <c r="AU36" i="7" s="1"/>
  <c r="Y36" i="7"/>
  <c r="AP50" i="7"/>
  <c r="AU50" i="7" s="1"/>
  <c r="Y50" i="7"/>
  <c r="AL15" i="7"/>
  <c r="AU15" i="7" s="1"/>
  <c r="U15" i="7"/>
  <c r="AP55" i="7"/>
  <c r="AU55" i="7" s="1"/>
  <c r="Y55" i="7"/>
  <c r="AP56" i="7"/>
  <c r="AU56" i="7" s="1"/>
  <c r="Y56" i="7"/>
  <c r="U14" i="7"/>
  <c r="AL14" i="7"/>
  <c r="AU14" i="7" s="1"/>
  <c r="AL18" i="7"/>
  <c r="AU18" i="7" s="1"/>
  <c r="U18" i="7"/>
  <c r="AP54" i="7"/>
  <c r="AU54" i="7" s="1"/>
  <c r="Y54" i="7"/>
  <c r="AL27" i="7"/>
  <c r="AU27" i="7" s="1"/>
  <c r="U27" i="7"/>
  <c r="AL26" i="7"/>
  <c r="AU26" i="7" s="1"/>
  <c r="U26" i="7"/>
  <c r="AP53" i="7"/>
  <c r="AU53" i="7" s="1"/>
  <c r="Y53" i="7"/>
  <c r="AL16" i="7"/>
  <c r="AU16" i="7" s="1"/>
  <c r="U16" i="7"/>
  <c r="AP47" i="7"/>
  <c r="AU47" i="7" s="1"/>
  <c r="Y47" i="7"/>
  <c r="AL17" i="7"/>
  <c r="AU17" i="7" s="1"/>
  <c r="U17" i="7"/>
  <c r="AP51" i="7"/>
  <c r="AU51" i="7" s="1"/>
  <c r="Y51" i="7"/>
  <c r="Y48" i="7"/>
  <c r="AP48" i="7"/>
  <c r="AU48" i="7" s="1"/>
  <c r="AP52" i="7"/>
  <c r="AU52" i="7" s="1"/>
  <c r="Y52" i="7"/>
  <c r="Y49" i="7"/>
  <c r="AP49" i="7"/>
  <c r="AP41" i="7"/>
  <c r="Y41" i="7"/>
  <c r="Y35" i="7"/>
  <c r="AP35" i="7"/>
  <c r="AL25" i="7"/>
  <c r="AU25" i="7" s="1"/>
  <c r="U25" i="7"/>
  <c r="AL24" i="7"/>
  <c r="U24" i="7"/>
  <c r="Y73" i="7"/>
  <c r="AP73" i="7"/>
  <c r="AU73" i="7" s="1"/>
  <c r="U13" i="7"/>
  <c r="AL13" i="7"/>
  <c r="F4" i="10"/>
  <c r="F8" i="10"/>
  <c r="H10" i="10" s="1"/>
  <c r="G18" i="10" s="1"/>
  <c r="F25" i="10" s="1"/>
  <c r="F48" i="10" s="1"/>
  <c r="G49" i="10" s="1"/>
  <c r="AP76" i="6"/>
  <c r="U19" i="6"/>
  <c r="AP70" i="6"/>
  <c r="AU70" i="6" s="1"/>
  <c r="AU60" i="6"/>
  <c r="AL28" i="6"/>
  <c r="AU23" i="6"/>
  <c r="AL19" i="6"/>
  <c r="AU12" i="6"/>
  <c r="Y70" i="6"/>
  <c r="U28" i="6"/>
  <c r="AP37" i="6"/>
  <c r="AU37" i="6" s="1"/>
  <c r="AU34" i="6"/>
  <c r="Y57" i="6"/>
  <c r="AP43" i="6"/>
  <c r="AU43" i="6" s="1"/>
  <c r="AU40" i="6"/>
  <c r="Y37" i="6"/>
  <c r="AU46" i="6"/>
  <c r="AP57" i="6"/>
  <c r="Y43" i="6"/>
  <c r="AD76" i="3"/>
  <c r="M72" i="3"/>
  <c r="AP51" i="8" l="1"/>
  <c r="AU51" i="8" s="1"/>
  <c r="Y51" i="8"/>
  <c r="Y53" i="8"/>
  <c r="AP53" i="8"/>
  <c r="AU53" i="8" s="1"/>
  <c r="U18" i="8"/>
  <c r="AL18" i="8"/>
  <c r="AU18" i="8" s="1"/>
  <c r="AL15" i="8"/>
  <c r="AU15" i="8" s="1"/>
  <c r="U15" i="8"/>
  <c r="AP34" i="7"/>
  <c r="AU34" i="7" s="1"/>
  <c r="Y34" i="7"/>
  <c r="Y37" i="7" s="1"/>
  <c r="AL14" i="8"/>
  <c r="AU14" i="8" s="1"/>
  <c r="U14" i="8"/>
  <c r="AL26" i="8"/>
  <c r="AU26" i="8" s="1"/>
  <c r="U26" i="8"/>
  <c r="Y50" i="8"/>
  <c r="AP50" i="8"/>
  <c r="AU50" i="8" s="1"/>
  <c r="AL17" i="8"/>
  <c r="AU17" i="8" s="1"/>
  <c r="U17" i="8"/>
  <c r="AL12" i="7"/>
  <c r="AU12" i="7" s="1"/>
  <c r="U12" i="7"/>
  <c r="U19" i="7" s="1"/>
  <c r="AP40" i="7"/>
  <c r="AU40" i="7" s="1"/>
  <c r="Y40" i="7"/>
  <c r="Y43" i="7" s="1"/>
  <c r="Y52" i="8"/>
  <c r="AP52" i="8"/>
  <c r="AU52" i="8" s="1"/>
  <c r="Y47" i="8"/>
  <c r="AP47" i="8"/>
  <c r="AU47" i="8" s="1"/>
  <c r="AL27" i="8"/>
  <c r="AU27" i="8" s="1"/>
  <c r="U27" i="8"/>
  <c r="Y56" i="8"/>
  <c r="AP56" i="8"/>
  <c r="AU56" i="8" s="1"/>
  <c r="AP36" i="8"/>
  <c r="AU36" i="8" s="1"/>
  <c r="Y36" i="8"/>
  <c r="AL23" i="7"/>
  <c r="AU23" i="7" s="1"/>
  <c r="U23" i="7"/>
  <c r="U28" i="7" s="1"/>
  <c r="Y48" i="8"/>
  <c r="AP48" i="8"/>
  <c r="AU48" i="8" s="1"/>
  <c r="Y46" i="7"/>
  <c r="Y57" i="7" s="1"/>
  <c r="AP46" i="7"/>
  <c r="AU46" i="7" s="1"/>
  <c r="AL16" i="8"/>
  <c r="AU16" i="8" s="1"/>
  <c r="U16" i="8"/>
  <c r="Y54" i="8"/>
  <c r="AP54" i="8"/>
  <c r="AU54" i="8" s="1"/>
  <c r="Y55" i="8"/>
  <c r="AP55" i="8"/>
  <c r="AU55" i="8" s="1"/>
  <c r="Y42" i="8"/>
  <c r="AP42" i="8"/>
  <c r="AU42" i="8" s="1"/>
  <c r="Y66" i="7"/>
  <c r="AP65" i="7"/>
  <c r="AU65" i="7" s="1"/>
  <c r="Y67" i="7"/>
  <c r="AP66" i="7"/>
  <c r="AU66" i="7" s="1"/>
  <c r="Y69" i="7"/>
  <c r="Y68" i="7"/>
  <c r="AP67" i="7"/>
  <c r="AU67" i="7" s="1"/>
  <c r="Y62" i="7"/>
  <c r="Y60" i="7"/>
  <c r="AP61" i="7"/>
  <c r="AU61" i="7" s="1"/>
  <c r="AP69" i="7"/>
  <c r="AU69" i="7" s="1"/>
  <c r="Y61" i="7"/>
  <c r="AP68" i="7"/>
  <c r="Y63" i="7"/>
  <c r="AP62" i="7"/>
  <c r="AU62" i="7" s="1"/>
  <c r="AP60" i="7"/>
  <c r="AU60" i="7" s="1"/>
  <c r="Y64" i="7"/>
  <c r="AP63" i="7"/>
  <c r="AU63" i="7" s="1"/>
  <c r="Y65" i="7"/>
  <c r="AP64" i="7"/>
  <c r="AU64" i="7" s="1"/>
  <c r="AU49" i="7"/>
  <c r="AU41" i="7"/>
  <c r="AP37" i="7"/>
  <c r="AU37" i="7" s="1"/>
  <c r="AU35" i="7"/>
  <c r="AL25" i="8"/>
  <c r="AU25" i="8" s="1"/>
  <c r="U25" i="8"/>
  <c r="AU24" i="7"/>
  <c r="Y73" i="8"/>
  <c r="AP73" i="8"/>
  <c r="AU73" i="8" s="1"/>
  <c r="AU13" i="7"/>
  <c r="G34" i="10"/>
  <c r="G36" i="10" s="1"/>
  <c r="H11" i="10"/>
  <c r="G19" i="10" s="1"/>
  <c r="F26" i="10" s="1"/>
  <c r="F54" i="10" s="1"/>
  <c r="G55" i="10" s="1"/>
  <c r="H15" i="10"/>
  <c r="G23" i="10" s="1"/>
  <c r="F30" i="10" s="1"/>
  <c r="F78" i="10" s="1"/>
  <c r="G79" i="10" s="1"/>
  <c r="H13" i="10"/>
  <c r="G21" i="10" s="1"/>
  <c r="F28" i="10" s="1"/>
  <c r="F66" i="10" s="1"/>
  <c r="G67" i="10" s="1"/>
  <c r="H14" i="10"/>
  <c r="G22" i="10" s="1"/>
  <c r="F29" i="10" s="1"/>
  <c r="F72" i="10" s="1"/>
  <c r="G73" i="10" s="1"/>
  <c r="H12" i="10"/>
  <c r="H9" i="10"/>
  <c r="G17" i="10" s="1"/>
  <c r="U30" i="6"/>
  <c r="AL30" i="6"/>
  <c r="AU19" i="6"/>
  <c r="AU28" i="6"/>
  <c r="Y76" i="6"/>
  <c r="AD72" i="3"/>
  <c r="AU72" i="3"/>
  <c r="AL28" i="7" l="1"/>
  <c r="AP57" i="7"/>
  <c r="AU57" i="7" s="1"/>
  <c r="AL19" i="7"/>
  <c r="U30" i="7"/>
  <c r="AP54" i="9"/>
  <c r="AU54" i="9" s="1"/>
  <c r="Y54" i="9"/>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Y53" i="9"/>
  <c r="AP53" i="9"/>
  <c r="AU53" i="9" s="1"/>
  <c r="U26" i="9"/>
  <c r="AL26" i="9"/>
  <c r="AU26" i="9" s="1"/>
  <c r="Y42" i="9"/>
  <c r="AP42" i="9"/>
  <c r="AU42" i="9" s="1"/>
  <c r="Y52" i="9"/>
  <c r="AP52" i="9"/>
  <c r="AU52" i="9" s="1"/>
  <c r="AP50" i="9"/>
  <c r="AU50" i="9" s="1"/>
  <c r="Y50" i="9"/>
  <c r="Y40" i="8"/>
  <c r="AP40" i="8"/>
  <c r="AU40" i="8" s="1"/>
  <c r="AP43" i="7"/>
  <c r="AU43" i="7" s="1"/>
  <c r="AP36" i="9"/>
  <c r="AU36" i="9" s="1"/>
  <c r="Y36" i="9"/>
  <c r="Y55" i="9"/>
  <c r="AP55" i="9"/>
  <c r="AU55" i="9" s="1"/>
  <c r="Y46" i="8"/>
  <c r="AP46" i="8"/>
  <c r="AU46" i="8" s="1"/>
  <c r="AP56" i="9"/>
  <c r="AU56" i="9" s="1"/>
  <c r="Y56" i="9"/>
  <c r="AP34" i="8"/>
  <c r="AU34" i="8" s="1"/>
  <c r="Y34" i="8"/>
  <c r="Y51" i="9"/>
  <c r="AP51" i="9"/>
  <c r="AU51" i="9" s="1"/>
  <c r="Y70" i="7"/>
  <c r="Y68" i="8"/>
  <c r="AP64" i="8"/>
  <c r="AU64" i="8" s="1"/>
  <c r="AP68" i="8"/>
  <c r="AU68" i="8" s="1"/>
  <c r="AP62" i="8"/>
  <c r="AU62" i="8" s="1"/>
  <c r="Y63" i="8"/>
  <c r="AP66" i="8"/>
  <c r="AU66" i="8" s="1"/>
  <c r="AP63" i="8"/>
  <c r="AU63" i="8" s="1"/>
  <c r="Y65" i="8"/>
  <c r="Y62" i="8"/>
  <c r="AP67" i="8"/>
  <c r="AU67" i="8" s="1"/>
  <c r="Y60" i="8"/>
  <c r="AP60" i="8"/>
  <c r="AP65" i="8"/>
  <c r="AU65" i="8" s="1"/>
  <c r="Y61" i="8"/>
  <c r="Y64" i="8"/>
  <c r="Y69" i="8"/>
  <c r="Y67" i="8"/>
  <c r="AP61" i="8"/>
  <c r="AU61" i="8" s="1"/>
  <c r="AP69" i="8"/>
  <c r="AU69" i="8" s="1"/>
  <c r="Y66" i="8"/>
  <c r="AP70" i="7"/>
  <c r="AU70" i="7" s="1"/>
  <c r="AU68" i="7"/>
  <c r="Y49" i="8"/>
  <c r="AP49" i="8"/>
  <c r="Y41" i="8"/>
  <c r="Y43" i="8" s="1"/>
  <c r="AP41" i="8"/>
  <c r="AP35" i="8"/>
  <c r="Y35" i="8"/>
  <c r="AL25" i="9"/>
  <c r="AU25" i="9" s="1"/>
  <c r="U25" i="9"/>
  <c r="AU28" i="7"/>
  <c r="U24" i="8"/>
  <c r="AL24" i="8"/>
  <c r="Y73" i="9"/>
  <c r="AP73" i="9"/>
  <c r="AU73" i="9" s="1"/>
  <c r="U13" i="8"/>
  <c r="AU19" i="7"/>
  <c r="AL13" i="8"/>
  <c r="H8" i="10"/>
  <c r="G20" i="10"/>
  <c r="F27" i="10" s="1"/>
  <c r="F60" i="10" s="1"/>
  <c r="G61" i="10" s="1"/>
  <c r="AP72" i="6"/>
  <c r="F24" i="10"/>
  <c r="F42" i="10" s="1"/>
  <c r="G43" i="10" s="1"/>
  <c r="AU30" i="6"/>
  <c r="Y72" i="6"/>
  <c r="V85" i="3"/>
  <c r="AD78" i="3"/>
  <c r="AL30" i="7" l="1"/>
  <c r="U28" i="8"/>
  <c r="U19" i="8"/>
  <c r="Y57" i="8"/>
  <c r="Y37" i="8"/>
  <c r="Y50" i="21"/>
  <c r="AP50" i="21"/>
  <c r="AU50" i="21" s="1"/>
  <c r="AP52" i="21"/>
  <c r="AU52" i="21" s="1"/>
  <c r="Y52" i="21"/>
  <c r="Y47" i="21"/>
  <c r="AP47" i="21"/>
  <c r="AU47" i="21" s="1"/>
  <c r="U15" i="21"/>
  <c r="AL15" i="21"/>
  <c r="AU15" i="21" s="1"/>
  <c r="AL27" i="21"/>
  <c r="AU27" i="21" s="1"/>
  <c r="U27" i="21"/>
  <c r="AL14" i="21"/>
  <c r="AU14" i="21" s="1"/>
  <c r="U14" i="21"/>
  <c r="AP34" i="9"/>
  <c r="AU34" i="9" s="1"/>
  <c r="Y34" i="9"/>
  <c r="AP36" i="21"/>
  <c r="AU36" i="21" s="1"/>
  <c r="Y36" i="21"/>
  <c r="AP42" i="21"/>
  <c r="AU42" i="21" s="1"/>
  <c r="Y42" i="21"/>
  <c r="AL18" i="21"/>
  <c r="AU18" i="21" s="1"/>
  <c r="U18" i="21"/>
  <c r="Y51" i="21"/>
  <c r="AP51" i="21"/>
  <c r="AU51" i="21" s="1"/>
  <c r="AL17" i="21"/>
  <c r="AU17" i="21" s="1"/>
  <c r="U17" i="21"/>
  <c r="Y48" i="21"/>
  <c r="AP48" i="21"/>
  <c r="AU48" i="21" s="1"/>
  <c r="U16" i="21"/>
  <c r="AL16" i="21"/>
  <c r="AU16" i="21" s="1"/>
  <c r="Y56" i="21"/>
  <c r="AP56" i="21"/>
  <c r="AU56" i="21" s="1"/>
  <c r="AP40" i="9"/>
  <c r="AU40" i="9" s="1"/>
  <c r="Y40" i="9"/>
  <c r="U26" i="21"/>
  <c r="AL26" i="21"/>
  <c r="AU26" i="21" s="1"/>
  <c r="U23" i="9"/>
  <c r="AL23" i="9"/>
  <c r="AU23" i="9" s="1"/>
  <c r="AL12" i="9"/>
  <c r="AU12" i="9" s="1"/>
  <c r="U12" i="9"/>
  <c r="Y55" i="21"/>
  <c r="AP55" i="21"/>
  <c r="AU55" i="21" s="1"/>
  <c r="Y46" i="9"/>
  <c r="AP46" i="9"/>
  <c r="AU46" i="9" s="1"/>
  <c r="Y54" i="21"/>
  <c r="AP54" i="21"/>
  <c r="AU54" i="21" s="1"/>
  <c r="AP53" i="21"/>
  <c r="AU53" i="21" s="1"/>
  <c r="Y53" i="21"/>
  <c r="AU60" i="8"/>
  <c r="AP70" i="8"/>
  <c r="AU70" i="8" s="1"/>
  <c r="Y70" i="8"/>
  <c r="AU49" i="8"/>
  <c r="AP57" i="8"/>
  <c r="AU57" i="8" s="1"/>
  <c r="AU41" i="8"/>
  <c r="AP43" i="8"/>
  <c r="AU43" i="8" s="1"/>
  <c r="AU35" i="8"/>
  <c r="AP37" i="8"/>
  <c r="AU37" i="8" s="1"/>
  <c r="AU30" i="7"/>
  <c r="U25" i="21"/>
  <c r="AL25" i="21"/>
  <c r="AU25" i="21" s="1"/>
  <c r="AU24" i="8"/>
  <c r="AL28" i="8"/>
  <c r="Y73" i="21"/>
  <c r="AP73" i="21"/>
  <c r="AU73" i="21" s="1"/>
  <c r="AU13" i="8"/>
  <c r="AL19" i="8"/>
  <c r="K3" i="10"/>
  <c r="G31" i="10"/>
  <c r="G32" i="10" s="1"/>
  <c r="F33" i="10" s="1"/>
  <c r="U30" i="8" l="1"/>
  <c r="AP40" i="21"/>
  <c r="AU40" i="21" s="1"/>
  <c r="Y40" i="21"/>
  <c r="AL17" i="22"/>
  <c r="AU17" i="22" s="1"/>
  <c r="U17" i="22"/>
  <c r="Y36" i="22"/>
  <c r="AP36" i="22"/>
  <c r="AU36" i="22" s="1"/>
  <c r="AP55" i="22"/>
  <c r="AU55" i="22" s="1"/>
  <c r="Y55" i="22"/>
  <c r="Y56" i="22"/>
  <c r="AP56" i="22"/>
  <c r="AU56" i="22" s="1"/>
  <c r="Y51" i="22"/>
  <c r="AP51" i="22"/>
  <c r="AU51" i="22" s="1"/>
  <c r="AP47" i="22"/>
  <c r="AU47" i="22" s="1"/>
  <c r="Y47" i="22"/>
  <c r="U12" i="21"/>
  <c r="AL12" i="21"/>
  <c r="AU12" i="21" s="1"/>
  <c r="Y34" i="21"/>
  <c r="AP34" i="21"/>
  <c r="AU34" i="21" s="1"/>
  <c r="AL15" i="22"/>
  <c r="AU15" i="22" s="1"/>
  <c r="U15" i="22"/>
  <c r="Y54" i="22"/>
  <c r="AP54" i="22"/>
  <c r="AU54" i="22" s="1"/>
  <c r="AL23" i="21"/>
  <c r="U23" i="21"/>
  <c r="U16" i="22"/>
  <c r="AL16" i="22"/>
  <c r="AU16" i="22" s="1"/>
  <c r="AL18" i="22"/>
  <c r="AU18" i="22" s="1"/>
  <c r="U18" i="22"/>
  <c r="U14" i="22"/>
  <c r="AL14" i="22"/>
  <c r="AU14" i="22" s="1"/>
  <c r="Y52" i="22"/>
  <c r="AP52" i="22"/>
  <c r="AU52" i="22" s="1"/>
  <c r="AP53" i="22"/>
  <c r="AU53" i="22" s="1"/>
  <c r="Y53" i="22"/>
  <c r="Y46" i="21"/>
  <c r="AP46" i="21"/>
  <c r="AU46" i="21" s="1"/>
  <c r="AL26" i="22"/>
  <c r="AU26" i="22" s="1"/>
  <c r="U26" i="22"/>
  <c r="AP48" i="22"/>
  <c r="AU48" i="22" s="1"/>
  <c r="Y48" i="22"/>
  <c r="AP50" i="22"/>
  <c r="AU50" i="22" s="1"/>
  <c r="Y50" i="22"/>
  <c r="AP42" i="22"/>
  <c r="AU42" i="22" s="1"/>
  <c r="Y42" i="22"/>
  <c r="U27" i="22"/>
  <c r="AL27" i="22"/>
  <c r="AU27" i="22" s="1"/>
  <c r="AP60" i="9"/>
  <c r="AP65" i="9"/>
  <c r="AU65" i="9" s="1"/>
  <c r="Y66" i="9"/>
  <c r="Y61" i="9"/>
  <c r="Y64" i="9"/>
  <c r="AP67" i="9"/>
  <c r="AU67" i="9" s="1"/>
  <c r="Y69" i="9"/>
  <c r="AP66" i="9"/>
  <c r="AU66" i="9" s="1"/>
  <c r="AP61" i="9"/>
  <c r="AU61" i="9" s="1"/>
  <c r="AP69" i="9"/>
  <c r="AU69" i="9" s="1"/>
  <c r="Y67" i="9"/>
  <c r="AP63" i="9"/>
  <c r="AU63" i="9" s="1"/>
  <c r="Y65" i="9"/>
  <c r="Y62" i="9"/>
  <c r="Y68" i="9"/>
  <c r="AP64" i="9"/>
  <c r="AU64" i="9" s="1"/>
  <c r="AP68" i="9"/>
  <c r="AU68" i="9" s="1"/>
  <c r="AP62" i="9"/>
  <c r="AU62" i="9" s="1"/>
  <c r="Y63" i="9"/>
  <c r="Y60" i="9"/>
  <c r="Y49" i="9"/>
  <c r="Y57" i="9" s="1"/>
  <c r="AP49" i="9"/>
  <c r="Y41" i="9"/>
  <c r="Y43" i="9" s="1"/>
  <c r="AP41" i="9"/>
  <c r="AP35" i="9"/>
  <c r="Y35" i="9"/>
  <c r="Y37" i="9" s="1"/>
  <c r="U25" i="22"/>
  <c r="AL25" i="22"/>
  <c r="AU25" i="22" s="1"/>
  <c r="AL30" i="8"/>
  <c r="U24" i="9"/>
  <c r="U28" i="9" s="1"/>
  <c r="AL24" i="9"/>
  <c r="AU28" i="8"/>
  <c r="Y73" i="22"/>
  <c r="AP73" i="22"/>
  <c r="AU73" i="22" s="1"/>
  <c r="U13" i="9"/>
  <c r="U19" i="9" s="1"/>
  <c r="AL13" i="9"/>
  <c r="AU19" i="8"/>
  <c r="AM85" i="3"/>
  <c r="Y46" i="22" l="1"/>
  <c r="AP46" i="22"/>
  <c r="AU46" i="22" s="1"/>
  <c r="U12" i="22"/>
  <c r="AL12" i="22"/>
  <c r="AU12" i="22" s="1"/>
  <c r="Y34" i="22"/>
  <c r="AP34" i="22"/>
  <c r="AU34" i="22" s="1"/>
  <c r="Y40" i="22"/>
  <c r="AP40" i="22"/>
  <c r="AU40" i="22" s="1"/>
  <c r="Y70" i="9"/>
  <c r="AU60" i="9"/>
  <c r="AP70" i="9"/>
  <c r="AU70" i="9" s="1"/>
  <c r="AU49" i="9"/>
  <c r="AP57" i="9"/>
  <c r="AU57" i="9" s="1"/>
  <c r="AU41" i="9"/>
  <c r="AP43" i="9"/>
  <c r="AU43" i="9" s="1"/>
  <c r="AU35" i="9"/>
  <c r="AP37" i="9"/>
  <c r="AU37" i="9" s="1"/>
  <c r="AU30" i="8"/>
  <c r="U30" i="9"/>
  <c r="AU24" i="9"/>
  <c r="AL28" i="9"/>
  <c r="AM85" i="9"/>
  <c r="AM85" i="22"/>
  <c r="AM85" i="21"/>
  <c r="AM85" i="7"/>
  <c r="AM85" i="8"/>
  <c r="AU13" i="9"/>
  <c r="AL19" i="9"/>
  <c r="AM85" i="6"/>
  <c r="AP78" i="6"/>
  <c r="AP66" i="21" l="1"/>
  <c r="AU66" i="21" s="1"/>
  <c r="AP61" i="21"/>
  <c r="AU61" i="21" s="1"/>
  <c r="Y60" i="21"/>
  <c r="Y61" i="21"/>
  <c r="Y64" i="21"/>
  <c r="Y63" i="21"/>
  <c r="Y65" i="21"/>
  <c r="Y68" i="21"/>
  <c r="Y62" i="21"/>
  <c r="AP67" i="21"/>
  <c r="AU67" i="21" s="1"/>
  <c r="AP63" i="21"/>
  <c r="AU63" i="21" s="1"/>
  <c r="AP62" i="21"/>
  <c r="AU62" i="21" s="1"/>
  <c r="AP65" i="21"/>
  <c r="AU65" i="21" s="1"/>
  <c r="AP69" i="21"/>
  <c r="AU69" i="21" s="1"/>
  <c r="Y67" i="21"/>
  <c r="AP60" i="21"/>
  <c r="Y66" i="21"/>
  <c r="Y69" i="21"/>
  <c r="AP64" i="21"/>
  <c r="AU64" i="21" s="1"/>
  <c r="AP68" i="21"/>
  <c r="AU68" i="21" s="1"/>
  <c r="Y49" i="21"/>
  <c r="Y57" i="21" s="1"/>
  <c r="AP49" i="21"/>
  <c r="AP41" i="21"/>
  <c r="Y41" i="21"/>
  <c r="Y43" i="21" s="1"/>
  <c r="AP35" i="21"/>
  <c r="Y35" i="21"/>
  <c r="Y37" i="21" s="1"/>
  <c r="AL30" i="9"/>
  <c r="AL24" i="21"/>
  <c r="AU24" i="21" s="1"/>
  <c r="U24" i="21"/>
  <c r="U28" i="21" s="1"/>
  <c r="AU28" i="9"/>
  <c r="U13" i="21"/>
  <c r="U19" i="21" s="1"/>
  <c r="AL13" i="21"/>
  <c r="AU19" i="9"/>
  <c r="AI23" i="2"/>
  <c r="AJ23" i="2"/>
  <c r="AU60" i="21" l="1"/>
  <c r="AP70" i="21"/>
  <c r="AU70" i="21" s="1"/>
  <c r="Y70" i="21"/>
  <c r="AU49" i="21"/>
  <c r="AP57" i="21"/>
  <c r="AU57" i="21" s="1"/>
  <c r="AU41" i="21"/>
  <c r="AP43" i="21"/>
  <c r="AU43" i="21" s="1"/>
  <c r="AU35" i="21"/>
  <c r="AP37" i="21"/>
  <c r="AU37" i="21" s="1"/>
  <c r="AU30" i="9"/>
  <c r="U30" i="21"/>
  <c r="AL24" i="22"/>
  <c r="AU24" i="22" s="1"/>
  <c r="U24" i="22"/>
  <c r="AU13" i="21"/>
  <c r="AL19" i="21"/>
  <c r="Y66" i="22" l="1"/>
  <c r="Y69" i="22"/>
  <c r="AP60" i="22"/>
  <c r="Y68" i="22"/>
  <c r="AP66" i="22"/>
  <c r="AU66" i="22" s="1"/>
  <c r="Y61" i="22"/>
  <c r="AP61" i="22"/>
  <c r="AU61" i="22" s="1"/>
  <c r="AP67" i="22"/>
  <c r="AU67" i="22" s="1"/>
  <c r="AP64" i="22"/>
  <c r="AU64" i="22" s="1"/>
  <c r="Y62" i="22"/>
  <c r="AP68" i="22"/>
  <c r="AU68" i="22" s="1"/>
  <c r="Y67" i="22"/>
  <c r="AP65" i="22"/>
  <c r="AU65" i="22" s="1"/>
  <c r="Y64" i="22"/>
  <c r="AP62" i="22"/>
  <c r="AU62" i="22" s="1"/>
  <c r="AP63" i="22"/>
  <c r="AU63" i="22" s="1"/>
  <c r="Y63" i="22"/>
  <c r="Y65" i="22"/>
  <c r="AP69" i="22"/>
  <c r="AU69" i="22" s="1"/>
  <c r="Y60" i="22"/>
  <c r="AP49" i="22"/>
  <c r="Y49" i="22"/>
  <c r="Y57" i="22" s="1"/>
  <c r="Y41" i="22"/>
  <c r="Y43" i="22" s="1"/>
  <c r="AP41" i="22"/>
  <c r="Y35" i="22"/>
  <c r="Y37" i="22" s="1"/>
  <c r="AP35" i="22"/>
  <c r="AL13" i="22"/>
  <c r="U13" i="22"/>
  <c r="U19" i="22" s="1"/>
  <c r="AU19" i="21"/>
  <c r="Y70" i="22" l="1"/>
  <c r="AP70" i="22"/>
  <c r="AU70" i="22" s="1"/>
  <c r="AU60" i="22"/>
  <c r="AU49" i="22"/>
  <c r="AP57" i="22"/>
  <c r="AU57" i="22" s="1"/>
  <c r="AU41" i="22"/>
  <c r="AP43" i="22"/>
  <c r="AU43" i="22" s="1"/>
  <c r="AU35" i="22"/>
  <c r="AP37" i="22"/>
  <c r="AU37" i="22" s="1"/>
  <c r="AU13" i="22"/>
  <c r="AU19" i="22" s="1"/>
  <c r="AL19" i="22"/>
  <c r="M57" i="6"/>
  <c r="AU57" i="6" s="1"/>
  <c r="AD76" i="6" l="1"/>
  <c r="AU76" i="6"/>
  <c r="AH28" i="2"/>
  <c r="U21" i="5" s="1"/>
  <c r="AD78" i="6"/>
  <c r="Y76" i="7" l="1"/>
  <c r="AP76" i="7"/>
  <c r="AU76" i="7" s="1"/>
  <c r="V84" i="6"/>
  <c r="D87" i="6"/>
  <c r="Y76" i="8" l="1"/>
  <c r="AP76" i="8"/>
  <c r="AU76" i="8" s="1"/>
  <c r="G42" i="2"/>
  <c r="G41" i="2"/>
  <c r="V85" i="6"/>
  <c r="Y76" i="9" l="1"/>
  <c r="AP76" i="9"/>
  <c r="AU76" i="9" s="1"/>
  <c r="AT72" i="6"/>
  <c r="AU72" i="6" s="1"/>
  <c r="Y72" i="7" l="1"/>
  <c r="AP72" i="7"/>
  <c r="AU72" i="7" s="1"/>
  <c r="AP76" i="21"/>
  <c r="AU76" i="21" s="1"/>
  <c r="Y76" i="21"/>
  <c r="AU78" i="6"/>
  <c r="Y78" i="7" l="1"/>
  <c r="AP78" i="7"/>
  <c r="AU78" i="7" s="1"/>
  <c r="Y72" i="8"/>
  <c r="AP72" i="8"/>
  <c r="AU72" i="8" s="1"/>
  <c r="Y76" i="22"/>
  <c r="AP76" i="22"/>
  <c r="AU76" i="22" s="1"/>
  <c r="Y78" i="8" l="1"/>
  <c r="AP78" i="8"/>
  <c r="AU78" i="8" s="1"/>
  <c r="Y72" i="9"/>
  <c r="AP72" i="9"/>
  <c r="Y78" i="9" l="1"/>
  <c r="AP78" i="9"/>
  <c r="AU78" i="9" s="1"/>
  <c r="Y78" i="21" l="1"/>
  <c r="AP78" i="21"/>
  <c r="AU78" i="21" s="1"/>
  <c r="Y78" i="22" l="1"/>
  <c r="AP78" i="22"/>
  <c r="AU78" i="22" s="1"/>
  <c r="AJ46" i="2"/>
  <c r="AJ27" i="2" l="1"/>
  <c r="AJ28" i="2"/>
  <c r="AJ42" i="2" l="1"/>
  <c r="AJ32" i="2" l="1"/>
  <c r="AU23" i="21"/>
  <c r="AL23" i="22" s="1"/>
  <c r="AL28" i="21"/>
  <c r="AL30" i="21" s="1"/>
  <c r="AU23" i="22" l="1"/>
  <c r="AU28" i="22" s="1"/>
  <c r="AU30" i="22" s="1"/>
  <c r="AL28" i="22"/>
  <c r="AL30" i="22" s="1"/>
  <c r="U23" i="22"/>
  <c r="U28" i="22" s="1"/>
  <c r="U30" i="22" s="1"/>
  <c r="AU28" i="21"/>
  <c r="AU30" i="21" s="1"/>
  <c r="AU72" i="9"/>
  <c r="Y72" i="21" s="1"/>
  <c r="AP72" i="21" l="1"/>
  <c r="AU72" i="21" s="1"/>
  <c r="Y72" i="22" l="1"/>
  <c r="AP72" i="22"/>
  <c r="AU7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14258B8-6026-4E63-88F4-257F1D438E5F}">
      <text>
        <r>
          <rPr>
            <b/>
            <sz val="9"/>
            <color indexed="81"/>
            <rFont val="Tahoma"/>
            <family val="2"/>
          </rPr>
          <t xml:space="preserve">
Please insert count of Additional Key Personnel.</t>
        </r>
      </text>
    </comment>
    <comment ref="S33" authorId="0" shapeId="0" xr:uid="{F2F6C374-5963-44FF-A944-78FBD015BE01}">
      <text>
        <r>
          <rPr>
            <b/>
            <sz val="9"/>
            <color indexed="81"/>
            <rFont val="Tahoma"/>
            <family val="2"/>
          </rPr>
          <t>Please insert count of Additional Key Personnel.</t>
        </r>
      </text>
    </comment>
    <comment ref="AJ33" authorId="0" shapeId="0" xr:uid="{49060579-E6CD-497F-8D77-9C125B82CD69}">
      <text>
        <r>
          <rPr>
            <b/>
            <sz val="9"/>
            <color indexed="81"/>
            <rFont val="Tahoma"/>
            <family val="2"/>
          </rPr>
          <t>Please insert count of Additional Key Personnel.</t>
        </r>
      </text>
    </comment>
    <comment ref="J78" authorId="1" shapeId="0" xr:uid="{1CFD84DA-533D-4FE5-AFC9-8BA24E7ED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A9A78EE-CCD7-4B2E-89D8-422569AFDD2E}">
      <text>
        <r>
          <rPr>
            <b/>
            <sz val="9"/>
            <color indexed="81"/>
            <rFont val="Tahoma"/>
            <family val="2"/>
          </rPr>
          <t xml:space="preserve">
Please insert count of Additional Key Personnel.</t>
        </r>
      </text>
    </comment>
    <comment ref="R113" authorId="0" shapeId="0" xr:uid="{F4D4B20E-66A5-4DB5-B665-F0D4D94F6B40}">
      <text>
        <r>
          <rPr>
            <b/>
            <sz val="9"/>
            <color indexed="81"/>
            <rFont val="Tahoma"/>
            <family val="2"/>
          </rPr>
          <t>Please insert count of Additional Key Personnel.</t>
        </r>
      </text>
    </comment>
    <comment ref="AI113" authorId="0" shapeId="0" xr:uid="{5C2BAB8E-288B-45A3-82A5-66F19EE0396B}">
      <text>
        <r>
          <rPr>
            <b/>
            <sz val="9"/>
            <color indexed="81"/>
            <rFont val="Tahoma"/>
            <family val="2"/>
          </rPr>
          <t>Please insert count of Additional Key Personnel.</t>
        </r>
      </text>
    </comment>
    <comment ref="J158" authorId="1" shapeId="0" xr:uid="{95D9B883-3F9E-47BC-92E6-30A0135E7B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4F214B9A-A70C-49E0-BB88-1B076315C9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E598BC3-BB39-4536-B6CD-AC5632347E1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507C4327-3116-4455-8E73-2DFD11F5022D}">
      <text>
        <r>
          <rPr>
            <b/>
            <sz val="9"/>
            <color indexed="81"/>
            <rFont val="Tahoma"/>
            <family val="2"/>
          </rPr>
          <t xml:space="preserve">
Please insert count of Additional Key Personnel.</t>
        </r>
      </text>
    </comment>
    <comment ref="R193" authorId="0" shapeId="0" xr:uid="{0BF930A4-AE0D-4706-ABE4-1D49E2CD3638}">
      <text>
        <r>
          <rPr>
            <b/>
            <sz val="9"/>
            <color indexed="81"/>
            <rFont val="Tahoma"/>
            <family val="2"/>
          </rPr>
          <t>Please insert count of Additional Key Personnel.</t>
        </r>
      </text>
    </comment>
    <comment ref="AI193" authorId="0" shapeId="0" xr:uid="{2CDE308B-5907-4AA0-9CD7-9A578B8CAB90}">
      <text>
        <r>
          <rPr>
            <b/>
            <sz val="9"/>
            <color indexed="81"/>
            <rFont val="Tahoma"/>
            <family val="2"/>
          </rPr>
          <t>Please insert count of Additional Key Personnel.</t>
        </r>
      </text>
    </comment>
    <comment ref="J238" authorId="1" shapeId="0" xr:uid="{93328C04-78C6-4DE9-A78B-30CF7EBB01E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3E07A47-09AF-46E0-ACA1-7127C3CDD9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E15B103-5056-46C2-A933-C69396AD4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F0BD69D9-BA61-4339-9E7B-5A4281A9306B}">
      <text>
        <r>
          <rPr>
            <b/>
            <sz val="9"/>
            <color indexed="81"/>
            <rFont val="Tahoma"/>
            <family val="2"/>
          </rPr>
          <t xml:space="preserve">
Please insert count of Additional Key Personnel.</t>
        </r>
      </text>
    </comment>
    <comment ref="R273" authorId="0" shapeId="0" xr:uid="{582AC124-07BE-400F-B20A-FF1F0019043D}">
      <text>
        <r>
          <rPr>
            <b/>
            <sz val="9"/>
            <color indexed="81"/>
            <rFont val="Tahoma"/>
            <family val="2"/>
          </rPr>
          <t>Please insert count of Additional Key Personnel.</t>
        </r>
      </text>
    </comment>
    <comment ref="AI273" authorId="0" shapeId="0" xr:uid="{B43D8656-D5D5-47FD-AC3C-42E2F4BE7018}">
      <text>
        <r>
          <rPr>
            <b/>
            <sz val="9"/>
            <color indexed="81"/>
            <rFont val="Tahoma"/>
            <family val="2"/>
          </rPr>
          <t>Please insert count of Additional Key Personnel.</t>
        </r>
      </text>
    </comment>
    <comment ref="J318" authorId="1" shapeId="0" xr:uid="{2D880E2E-1B99-456A-A51D-5E2FE658F5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F8FEBE44-3DA3-45BE-ABEC-A3D907A47D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E5B78C5E-C492-41FD-8B9D-F73C124A3B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906409B-2411-47D4-8B94-C909EC9853D6}">
      <text>
        <r>
          <rPr>
            <b/>
            <sz val="9"/>
            <color indexed="81"/>
            <rFont val="Tahoma"/>
            <family val="2"/>
          </rPr>
          <t xml:space="preserve">
Please insert count of Additional Key Personnel.</t>
        </r>
      </text>
    </comment>
    <comment ref="R353" authorId="0" shapeId="0" xr:uid="{8B9161F5-5D98-4FC4-A8B5-3ED5F87C87D5}">
      <text>
        <r>
          <rPr>
            <b/>
            <sz val="9"/>
            <color indexed="81"/>
            <rFont val="Tahoma"/>
            <family val="2"/>
          </rPr>
          <t>Please insert count of Additional Key Personnel.</t>
        </r>
      </text>
    </comment>
    <comment ref="AI353" authorId="0" shapeId="0" xr:uid="{83215CA8-3E6B-4D7C-A0E9-19B1D8C20A2E}">
      <text>
        <r>
          <rPr>
            <b/>
            <sz val="9"/>
            <color indexed="81"/>
            <rFont val="Tahoma"/>
            <family val="2"/>
          </rPr>
          <t>Please insert count of Additional Key Personnel.</t>
        </r>
      </text>
    </comment>
    <comment ref="J398" authorId="1" shapeId="0" xr:uid="{B967D75F-7212-44BD-A5F5-ABDAB719F7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5D384EEC-B725-424A-9492-790DA334AE3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DE27D-28FB-4101-8BDB-F66E248E5DD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CA9C1E33-EB13-473F-AFDF-9F3A64211683}">
      <text>
        <r>
          <rPr>
            <b/>
            <sz val="9"/>
            <color indexed="81"/>
            <rFont val="Tahoma"/>
            <family val="2"/>
          </rPr>
          <t xml:space="preserve">
Please insert count of Additional Key Personnel.</t>
        </r>
      </text>
    </comment>
    <comment ref="R433" authorId="0" shapeId="0" xr:uid="{39C8E4FD-CCD2-44CE-B82F-21C02B63EED5}">
      <text>
        <r>
          <rPr>
            <b/>
            <sz val="9"/>
            <color indexed="81"/>
            <rFont val="Tahoma"/>
            <family val="2"/>
          </rPr>
          <t>Please insert count of Additional Key Personnel.</t>
        </r>
      </text>
    </comment>
    <comment ref="AI433" authorId="0" shapeId="0" xr:uid="{863B02EA-1F4E-459F-89E2-9783BA3F94AE}">
      <text>
        <r>
          <rPr>
            <b/>
            <sz val="9"/>
            <color indexed="81"/>
            <rFont val="Tahoma"/>
            <family val="2"/>
          </rPr>
          <t>Please insert count of Additional Key Personnel.</t>
        </r>
      </text>
    </comment>
    <comment ref="J478" authorId="1" shapeId="0" xr:uid="{94B09095-B66A-4A93-BC57-4785DD5C03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80F129-0905-4F28-A645-73F55F62B4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780DE46-EC6B-408C-AE9B-C4D4ECFDA6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ED9D3F8B-8874-4A0D-9099-54879C04134B}">
      <text>
        <r>
          <rPr>
            <b/>
            <sz val="9"/>
            <color indexed="81"/>
            <rFont val="Tahoma"/>
            <family val="2"/>
          </rPr>
          <t xml:space="preserve">
Please insert count of Additional Key Personnel.</t>
        </r>
      </text>
    </comment>
    <comment ref="R513" authorId="0" shapeId="0" xr:uid="{7B7B896D-44B9-4730-A034-CF7FBA9BD1F8}">
      <text>
        <r>
          <rPr>
            <b/>
            <sz val="9"/>
            <color indexed="81"/>
            <rFont val="Tahoma"/>
            <family val="2"/>
          </rPr>
          <t>Please insert count of Additional Key Personnel.</t>
        </r>
      </text>
    </comment>
    <comment ref="AI513" authorId="0" shapeId="0" xr:uid="{E28A80DA-2B08-43B6-85AB-0838AFD51388}">
      <text>
        <r>
          <rPr>
            <b/>
            <sz val="9"/>
            <color indexed="81"/>
            <rFont val="Tahoma"/>
            <family val="2"/>
          </rPr>
          <t>Please insert count of Additional Key Personnel.</t>
        </r>
      </text>
    </comment>
    <comment ref="J558" authorId="1" shapeId="0" xr:uid="{90C40EC5-EDE0-4A39-BFD6-B72ACA7BEA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11D194D4-9FBA-4357-A823-16755E6EAF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54C01D76-37D1-49D0-BEC3-A0F0D13427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2BB335A-330F-429B-BEE8-ED7A68BFCACC}">
      <text>
        <r>
          <rPr>
            <b/>
            <sz val="9"/>
            <color indexed="81"/>
            <rFont val="Tahoma"/>
            <family val="2"/>
          </rPr>
          <t xml:space="preserve">
Please insert count of Additional Key Personnel.</t>
        </r>
      </text>
    </comment>
    <comment ref="S33" authorId="0" shapeId="0" xr:uid="{73E9182F-4A55-4FFF-8716-8E6024F9FE67}">
      <text>
        <r>
          <rPr>
            <b/>
            <sz val="9"/>
            <color indexed="81"/>
            <rFont val="Tahoma"/>
            <family val="2"/>
          </rPr>
          <t>Please insert count of Additional Key Personnel.</t>
        </r>
      </text>
    </comment>
    <comment ref="AJ33" authorId="0" shapeId="0" xr:uid="{04C352D8-1FB2-4D1D-84D6-13F4A6644A92}">
      <text>
        <r>
          <rPr>
            <b/>
            <sz val="9"/>
            <color indexed="81"/>
            <rFont val="Tahoma"/>
            <family val="2"/>
          </rPr>
          <t>Please insert count of Additional Key Personnel.</t>
        </r>
      </text>
    </comment>
    <comment ref="J78" authorId="1" shapeId="0" xr:uid="{B2A9F1B7-28C6-4108-A868-F4E9B0ACCD0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ADEC5115-CAFF-4689-8440-763477CDF6B5}">
      <text>
        <r>
          <rPr>
            <b/>
            <sz val="9"/>
            <color indexed="81"/>
            <rFont val="Tahoma"/>
            <family val="2"/>
          </rPr>
          <t xml:space="preserve">
Please insert count of Additional Key Personnel.</t>
        </r>
      </text>
    </comment>
    <comment ref="R113" authorId="0" shapeId="0" xr:uid="{AFE6E53C-B9D8-4A17-BD5F-36041EC13E52}">
      <text>
        <r>
          <rPr>
            <b/>
            <sz val="9"/>
            <color indexed="81"/>
            <rFont val="Tahoma"/>
            <family val="2"/>
          </rPr>
          <t>Please insert count of Additional Key Personnel.</t>
        </r>
      </text>
    </comment>
    <comment ref="AI113" authorId="0" shapeId="0" xr:uid="{B1B67E16-2577-4493-83A0-7E6F37584122}">
      <text>
        <r>
          <rPr>
            <b/>
            <sz val="9"/>
            <color indexed="81"/>
            <rFont val="Tahoma"/>
            <family val="2"/>
          </rPr>
          <t>Please insert count of Additional Key Personnel.</t>
        </r>
      </text>
    </comment>
    <comment ref="J158" authorId="1" shapeId="0" xr:uid="{3C9D0B7D-9708-4FFC-8019-11B71CDF11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3C82D25B-EFCA-4DF1-A6A0-F286829D1AB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EDFA084-0586-4DEA-8B03-CF04CFDBDC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AE8F538-8A41-49EA-8E7A-A65ACC812D08}">
      <text>
        <r>
          <rPr>
            <b/>
            <sz val="9"/>
            <color indexed="81"/>
            <rFont val="Tahoma"/>
            <family val="2"/>
          </rPr>
          <t xml:space="preserve">
Please insert count of Additional Key Personnel.</t>
        </r>
      </text>
    </comment>
    <comment ref="R193" authorId="0" shapeId="0" xr:uid="{DCBAB9ED-A859-4BE1-9BFB-B3287CE44890}">
      <text>
        <r>
          <rPr>
            <b/>
            <sz val="9"/>
            <color indexed="81"/>
            <rFont val="Tahoma"/>
            <family val="2"/>
          </rPr>
          <t>Please insert count of Additional Key Personnel.</t>
        </r>
      </text>
    </comment>
    <comment ref="AI193" authorId="0" shapeId="0" xr:uid="{09D27543-8438-436D-BF4B-896E88DC5AB6}">
      <text>
        <r>
          <rPr>
            <b/>
            <sz val="9"/>
            <color indexed="81"/>
            <rFont val="Tahoma"/>
            <family val="2"/>
          </rPr>
          <t>Please insert count of Additional Key Personnel.</t>
        </r>
      </text>
    </comment>
    <comment ref="J238" authorId="1" shapeId="0" xr:uid="{79770BF7-73FB-4AB7-AD26-0DB42C7F5E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8DE79B6-9EF7-4DA4-AAFC-8F3D7834801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AD18288-469D-40A9-B9BC-1105D76FEB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2347CB01-7803-4733-BDB0-F828E966F7EA}">
      <text>
        <r>
          <rPr>
            <b/>
            <sz val="9"/>
            <color indexed="81"/>
            <rFont val="Tahoma"/>
            <family val="2"/>
          </rPr>
          <t xml:space="preserve">
Please insert count of Additional Key Personnel.</t>
        </r>
      </text>
    </comment>
    <comment ref="R273" authorId="0" shapeId="0" xr:uid="{B9AB2101-EAD3-4C9A-B9F8-85B0F11AC7F8}">
      <text>
        <r>
          <rPr>
            <b/>
            <sz val="9"/>
            <color indexed="81"/>
            <rFont val="Tahoma"/>
            <family val="2"/>
          </rPr>
          <t>Please insert count of Additional Key Personnel.</t>
        </r>
      </text>
    </comment>
    <comment ref="AI273" authorId="0" shapeId="0" xr:uid="{D62B56AA-34D6-429B-9F31-89EB0B59E2A2}">
      <text>
        <r>
          <rPr>
            <b/>
            <sz val="9"/>
            <color indexed="81"/>
            <rFont val="Tahoma"/>
            <family val="2"/>
          </rPr>
          <t>Please insert count of Additional Key Personnel.</t>
        </r>
      </text>
    </comment>
    <comment ref="J318" authorId="1" shapeId="0" xr:uid="{8A6693ED-900B-449C-A004-BC679C6341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4CC85EC-26C3-4BDB-8CA7-59BBCA2DC2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71F490F-6CAA-4BE6-8883-D2CBB5EA0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78E4B70B-A140-442B-B8BD-1D4A108EBA05}">
      <text>
        <r>
          <rPr>
            <b/>
            <sz val="9"/>
            <color indexed="81"/>
            <rFont val="Tahoma"/>
            <family val="2"/>
          </rPr>
          <t xml:space="preserve">
Please insert count of Additional Key Personnel.</t>
        </r>
      </text>
    </comment>
    <comment ref="R353" authorId="0" shapeId="0" xr:uid="{A32DD9B6-1D70-4FCB-9CFE-6AF28B657BC3}">
      <text>
        <r>
          <rPr>
            <b/>
            <sz val="9"/>
            <color indexed="81"/>
            <rFont val="Tahoma"/>
            <family val="2"/>
          </rPr>
          <t>Please insert count of Additional Key Personnel.</t>
        </r>
      </text>
    </comment>
    <comment ref="AI353" authorId="0" shapeId="0" xr:uid="{58572DF0-BD05-40C0-8C6A-DBC75695AF53}">
      <text>
        <r>
          <rPr>
            <b/>
            <sz val="9"/>
            <color indexed="81"/>
            <rFont val="Tahoma"/>
            <family val="2"/>
          </rPr>
          <t>Please insert count of Additional Key Personnel.</t>
        </r>
      </text>
    </comment>
    <comment ref="J398" authorId="1" shapeId="0" xr:uid="{43D96487-5B70-440A-874D-07C026CFEDB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A39C911E-3FB3-49BD-8A89-5978F3BB41E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9735AD9B-D555-441C-A211-3BFC6FD7CD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2AEEEAA-B7EA-4153-9F2F-71F85947903B}">
      <text>
        <r>
          <rPr>
            <b/>
            <sz val="9"/>
            <color indexed="81"/>
            <rFont val="Tahoma"/>
            <family val="2"/>
          </rPr>
          <t xml:space="preserve">
Please insert count of Additional Key Personnel.</t>
        </r>
      </text>
    </comment>
    <comment ref="R433" authorId="0" shapeId="0" xr:uid="{7352588E-1E94-4B11-87B6-41563C319774}">
      <text>
        <r>
          <rPr>
            <b/>
            <sz val="9"/>
            <color indexed="81"/>
            <rFont val="Tahoma"/>
            <family val="2"/>
          </rPr>
          <t>Please insert count of Additional Key Personnel.</t>
        </r>
      </text>
    </comment>
    <comment ref="AI433" authorId="0" shapeId="0" xr:uid="{0A8A989E-EBE9-439B-A073-F445F0904091}">
      <text>
        <r>
          <rPr>
            <b/>
            <sz val="9"/>
            <color indexed="81"/>
            <rFont val="Tahoma"/>
            <family val="2"/>
          </rPr>
          <t>Please insert count of Additional Key Personnel.</t>
        </r>
      </text>
    </comment>
    <comment ref="J478" authorId="1" shapeId="0" xr:uid="{9694B3FB-C511-4A58-9933-1CF666D59B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487FEFAF-B9B7-4445-A7B3-14715F1375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EB01050-BEEC-4C08-9A83-31BD075B2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6DA84672-03A9-4E06-BADE-3EFDFE220B7A}">
      <text>
        <r>
          <rPr>
            <b/>
            <sz val="9"/>
            <color indexed="81"/>
            <rFont val="Tahoma"/>
            <family val="2"/>
          </rPr>
          <t xml:space="preserve">
Please insert count of Additional Key Personnel.</t>
        </r>
      </text>
    </comment>
    <comment ref="R513" authorId="0" shapeId="0" xr:uid="{8C2B8AA7-1909-4AB0-BAE2-BCA34B2D984A}">
      <text>
        <r>
          <rPr>
            <b/>
            <sz val="9"/>
            <color indexed="81"/>
            <rFont val="Tahoma"/>
            <family val="2"/>
          </rPr>
          <t>Please insert count of Additional Key Personnel.</t>
        </r>
      </text>
    </comment>
    <comment ref="AI513" authorId="0" shapeId="0" xr:uid="{531BC5A2-7FBC-46B2-9DD3-D2A8BAEA12E3}">
      <text>
        <r>
          <rPr>
            <b/>
            <sz val="9"/>
            <color indexed="81"/>
            <rFont val="Tahoma"/>
            <family val="2"/>
          </rPr>
          <t>Please insert count of Additional Key Personnel.</t>
        </r>
      </text>
    </comment>
    <comment ref="J558" authorId="1" shapeId="0" xr:uid="{EBFA9C7C-FF9C-4986-B75D-234BEB21D0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A55E3CB7-7EAD-4463-9AE0-2AAED3B433D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D3202B00-72A9-401F-9C77-B9E744CCA0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E3B4A6EA-3CD8-4341-A724-5A71C18BD751}">
      <text>
        <r>
          <rPr>
            <b/>
            <sz val="9"/>
            <color indexed="81"/>
            <rFont val="Tahoma"/>
            <family val="2"/>
          </rPr>
          <t xml:space="preserve">
Please insert count of Additional Key Personnel.</t>
        </r>
      </text>
    </comment>
    <comment ref="S33" authorId="0" shapeId="0" xr:uid="{3D08DC43-CE1A-4359-95CD-03A82E0A9357}">
      <text>
        <r>
          <rPr>
            <b/>
            <sz val="9"/>
            <color indexed="81"/>
            <rFont val="Tahoma"/>
            <family val="2"/>
          </rPr>
          <t>Please insert count of Additional Key Personnel.</t>
        </r>
      </text>
    </comment>
    <comment ref="AJ33" authorId="0" shapeId="0" xr:uid="{18F0EDD0-444F-4789-8C28-8DDA603C6D57}">
      <text>
        <r>
          <rPr>
            <b/>
            <sz val="9"/>
            <color indexed="81"/>
            <rFont val="Tahoma"/>
            <family val="2"/>
          </rPr>
          <t>Please insert count of Additional Key Personnel.</t>
        </r>
      </text>
    </comment>
    <comment ref="J78" authorId="1" shapeId="0" xr:uid="{4C841784-D5A5-49CA-9851-F7031250FB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CD3E5F7F-B5A9-483A-832C-36313458239E}">
      <text>
        <r>
          <rPr>
            <b/>
            <sz val="9"/>
            <color indexed="81"/>
            <rFont val="Tahoma"/>
            <family val="2"/>
          </rPr>
          <t xml:space="preserve">
Please insert count of Additional Key Personnel.</t>
        </r>
      </text>
    </comment>
    <comment ref="R113" authorId="0" shapeId="0" xr:uid="{D274C8D4-BCBA-463A-A47C-8C306E71F001}">
      <text>
        <r>
          <rPr>
            <b/>
            <sz val="9"/>
            <color indexed="81"/>
            <rFont val="Tahoma"/>
            <family val="2"/>
          </rPr>
          <t>Please insert count of Additional Key Personnel.</t>
        </r>
      </text>
    </comment>
    <comment ref="AI113" authorId="0" shapeId="0" xr:uid="{52806FC4-E0E1-49ED-95FD-C4369AF28E50}">
      <text>
        <r>
          <rPr>
            <b/>
            <sz val="9"/>
            <color indexed="81"/>
            <rFont val="Tahoma"/>
            <family val="2"/>
          </rPr>
          <t>Please insert count of Additional Key Personnel.</t>
        </r>
      </text>
    </comment>
    <comment ref="J158" authorId="1" shapeId="0" xr:uid="{A1673DFF-699E-479B-B1E1-82BA012991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9DC83C5-511D-4A67-8543-7567B57133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3B507F02-82A9-4132-B84C-805D45EE6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D7EBC1B-DE1E-40B2-9FE9-EA204BD28A16}">
      <text>
        <r>
          <rPr>
            <b/>
            <sz val="9"/>
            <color indexed="81"/>
            <rFont val="Tahoma"/>
            <family val="2"/>
          </rPr>
          <t xml:space="preserve">
Please insert count of Additional Key Personnel.</t>
        </r>
      </text>
    </comment>
    <comment ref="R193" authorId="0" shapeId="0" xr:uid="{65BC694D-AD71-4C04-9A54-70697AD1B2DE}">
      <text>
        <r>
          <rPr>
            <b/>
            <sz val="9"/>
            <color indexed="81"/>
            <rFont val="Tahoma"/>
            <family val="2"/>
          </rPr>
          <t>Please insert count of Additional Key Personnel.</t>
        </r>
      </text>
    </comment>
    <comment ref="AI193" authorId="0" shapeId="0" xr:uid="{D8C813E2-575C-4F56-9E7D-AFB6AFB8689B}">
      <text>
        <r>
          <rPr>
            <b/>
            <sz val="9"/>
            <color indexed="81"/>
            <rFont val="Tahoma"/>
            <family val="2"/>
          </rPr>
          <t>Please insert count of Additional Key Personnel.</t>
        </r>
      </text>
    </comment>
    <comment ref="J238" authorId="1" shapeId="0" xr:uid="{617A7A9A-CF87-472E-BA4C-FA399C0C6D2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4B85F6D-54C5-46DB-BE69-0F009FB1381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AA1CB42-1B9F-4FF0-A059-9D8AB18BC4C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DE841C78-FCBD-44CF-B027-576916245197}">
      <text>
        <r>
          <rPr>
            <b/>
            <sz val="9"/>
            <color indexed="81"/>
            <rFont val="Tahoma"/>
            <family val="2"/>
          </rPr>
          <t xml:space="preserve">
Please insert count of Additional Key Personnel.</t>
        </r>
      </text>
    </comment>
    <comment ref="R273" authorId="0" shapeId="0" xr:uid="{B8C71357-396A-414A-9AFF-0DBFB67A7BB2}">
      <text>
        <r>
          <rPr>
            <b/>
            <sz val="9"/>
            <color indexed="81"/>
            <rFont val="Tahoma"/>
            <family val="2"/>
          </rPr>
          <t>Please insert count of Additional Key Personnel.</t>
        </r>
      </text>
    </comment>
    <comment ref="AI273" authorId="0" shapeId="0" xr:uid="{B17F3BC0-5318-44C7-96A6-A07F8852AB11}">
      <text>
        <r>
          <rPr>
            <b/>
            <sz val="9"/>
            <color indexed="81"/>
            <rFont val="Tahoma"/>
            <family val="2"/>
          </rPr>
          <t>Please insert count of Additional Key Personnel.</t>
        </r>
      </text>
    </comment>
    <comment ref="J318" authorId="1" shapeId="0" xr:uid="{53F7461C-27AF-47C9-B3FE-03786A4475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6342C026-85CC-4A4C-84D7-7EA48C8630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5F7A66C-94DC-47C6-B165-0A8680C01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EAB0047B-54E5-4AC4-9898-743EA162AFB5}">
      <text>
        <r>
          <rPr>
            <b/>
            <sz val="9"/>
            <color indexed="81"/>
            <rFont val="Tahoma"/>
            <family val="2"/>
          </rPr>
          <t xml:space="preserve">
Please insert count of Additional Key Personnel.</t>
        </r>
      </text>
    </comment>
    <comment ref="R353" authorId="0" shapeId="0" xr:uid="{C59909BD-4C08-45C9-AABC-EF6091B262E1}">
      <text>
        <r>
          <rPr>
            <b/>
            <sz val="9"/>
            <color indexed="81"/>
            <rFont val="Tahoma"/>
            <family val="2"/>
          </rPr>
          <t>Please insert count of Additional Key Personnel.</t>
        </r>
      </text>
    </comment>
    <comment ref="AI353" authorId="0" shapeId="0" xr:uid="{7DB58BE6-88D8-41E8-88AD-F883C3B697EB}">
      <text>
        <r>
          <rPr>
            <b/>
            <sz val="9"/>
            <color indexed="81"/>
            <rFont val="Tahoma"/>
            <family val="2"/>
          </rPr>
          <t>Please insert count of Additional Key Personnel.</t>
        </r>
      </text>
    </comment>
    <comment ref="J398" authorId="1" shapeId="0" xr:uid="{941C6D6F-9BB5-4482-996D-A7EFD2F36E0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79F4AE2E-3A25-4FE0-9326-F9BAC46AF45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8919E-DAC4-40FD-9473-665C2F5162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7A5B9D43-BF22-4D90-B456-49981F5F9EBA}">
      <text>
        <r>
          <rPr>
            <b/>
            <sz val="9"/>
            <color indexed="81"/>
            <rFont val="Tahoma"/>
            <family val="2"/>
          </rPr>
          <t xml:space="preserve">
Please insert count of Additional Key Personnel.</t>
        </r>
      </text>
    </comment>
    <comment ref="R433" authorId="0" shapeId="0" xr:uid="{62571DF0-5D3C-4E24-A71D-4A62238308A6}">
      <text>
        <r>
          <rPr>
            <b/>
            <sz val="9"/>
            <color indexed="81"/>
            <rFont val="Tahoma"/>
            <family val="2"/>
          </rPr>
          <t>Please insert count of Additional Key Personnel.</t>
        </r>
      </text>
    </comment>
    <comment ref="AI433" authorId="0" shapeId="0" xr:uid="{3589EE0B-F3CE-40D7-8A29-EE31F663D015}">
      <text>
        <r>
          <rPr>
            <b/>
            <sz val="9"/>
            <color indexed="81"/>
            <rFont val="Tahoma"/>
            <family val="2"/>
          </rPr>
          <t>Please insert count of Additional Key Personnel.</t>
        </r>
      </text>
    </comment>
    <comment ref="J478" authorId="1" shapeId="0" xr:uid="{61FA1D07-A966-485A-AA59-716B89CC1F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20CE90-696A-4B90-BB28-D597872F4B8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0AC93A73-E846-4B21-BF2E-2551973382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1BE71C92-F904-40AA-8AEA-D9BA21808987}">
      <text>
        <r>
          <rPr>
            <b/>
            <sz val="9"/>
            <color indexed="81"/>
            <rFont val="Tahoma"/>
            <family val="2"/>
          </rPr>
          <t xml:space="preserve">
Please insert count of Additional Key Personnel.</t>
        </r>
      </text>
    </comment>
    <comment ref="R513" authorId="0" shapeId="0" xr:uid="{B04AEB19-9B8F-4955-A0AA-2649080844F0}">
      <text>
        <r>
          <rPr>
            <b/>
            <sz val="9"/>
            <color indexed="81"/>
            <rFont val="Tahoma"/>
            <family val="2"/>
          </rPr>
          <t>Please insert count of Additional Key Personnel.</t>
        </r>
      </text>
    </comment>
    <comment ref="AI513" authorId="0" shapeId="0" xr:uid="{8FE85599-B060-445D-B0EC-91188879F4CE}">
      <text>
        <r>
          <rPr>
            <b/>
            <sz val="9"/>
            <color indexed="81"/>
            <rFont val="Tahoma"/>
            <family val="2"/>
          </rPr>
          <t>Please insert count of Additional Key Personnel.</t>
        </r>
      </text>
    </comment>
    <comment ref="J558" authorId="1" shapeId="0" xr:uid="{06163B9C-E6EC-4771-B0DC-D814FF2DA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D0BAAC0B-D9E1-4C03-AE6F-63882E90C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C64D835-2FA5-47E7-8B0F-1B95DD2D152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5F5AFB74-113A-49BA-A49E-0E88A1422500}">
      <text>
        <r>
          <rPr>
            <b/>
            <sz val="9"/>
            <color indexed="81"/>
            <rFont val="Tahoma"/>
            <family val="2"/>
          </rPr>
          <t xml:space="preserve">
Please insert count of Additional Key Personnel.</t>
        </r>
      </text>
    </comment>
    <comment ref="S33" authorId="0" shapeId="0" xr:uid="{CFBE022E-8445-414F-A8D0-B26C1DA1FEA6}">
      <text>
        <r>
          <rPr>
            <b/>
            <sz val="9"/>
            <color indexed="81"/>
            <rFont val="Tahoma"/>
            <family val="2"/>
          </rPr>
          <t>Please insert count of Additional Key Personnel.</t>
        </r>
      </text>
    </comment>
    <comment ref="AJ33" authorId="0" shapeId="0" xr:uid="{255E1910-0006-4149-B8B5-AFB7EA553CEC}">
      <text>
        <r>
          <rPr>
            <b/>
            <sz val="9"/>
            <color indexed="81"/>
            <rFont val="Tahoma"/>
            <family val="2"/>
          </rPr>
          <t>Please insert count of Additional Key Personnel.</t>
        </r>
      </text>
    </comment>
    <comment ref="J78" authorId="1" shapeId="0" xr:uid="{2908C9C5-145E-477F-BCA9-A47303AEFB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5F79BC2-9B82-4C09-85A8-51575E2E54C8}">
      <text>
        <r>
          <rPr>
            <b/>
            <sz val="9"/>
            <color indexed="81"/>
            <rFont val="Tahoma"/>
            <family val="2"/>
          </rPr>
          <t xml:space="preserve">
Please insert count of Additional Key Personnel.</t>
        </r>
      </text>
    </comment>
    <comment ref="R113" authorId="0" shapeId="0" xr:uid="{AE0B2F81-E1B2-45E1-B557-1438CC7B2DAC}">
      <text>
        <r>
          <rPr>
            <b/>
            <sz val="9"/>
            <color indexed="81"/>
            <rFont val="Tahoma"/>
            <family val="2"/>
          </rPr>
          <t>Please insert count of Additional Key Personnel.</t>
        </r>
      </text>
    </comment>
    <comment ref="AI113" authorId="0" shapeId="0" xr:uid="{9D6FE649-9C3F-4A56-84E1-6791E393117D}">
      <text>
        <r>
          <rPr>
            <b/>
            <sz val="9"/>
            <color indexed="81"/>
            <rFont val="Tahoma"/>
            <family val="2"/>
          </rPr>
          <t>Please insert count of Additional Key Personnel.</t>
        </r>
      </text>
    </comment>
    <comment ref="J158" authorId="1" shapeId="0" xr:uid="{697DF6F0-2C54-4695-8617-BC7B41F12B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81E5303-CFA1-4758-86CB-B20B47563B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83F6951-E4F7-462A-AE0F-8000ACF811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E26CC75C-7964-4555-936E-95910C4100C8}">
      <text>
        <r>
          <rPr>
            <b/>
            <sz val="9"/>
            <color indexed="81"/>
            <rFont val="Tahoma"/>
            <family val="2"/>
          </rPr>
          <t xml:space="preserve">
Please insert count of Additional Key Personnel.</t>
        </r>
      </text>
    </comment>
    <comment ref="R193" authorId="0" shapeId="0" xr:uid="{7C0E334F-E33C-49F4-8511-69BB8B0CC353}">
      <text>
        <r>
          <rPr>
            <b/>
            <sz val="9"/>
            <color indexed="81"/>
            <rFont val="Tahoma"/>
            <family val="2"/>
          </rPr>
          <t>Please insert count of Additional Key Personnel.</t>
        </r>
      </text>
    </comment>
    <comment ref="AI193" authorId="0" shapeId="0" xr:uid="{406EF439-21FC-450E-BF5D-E29992B8A80D}">
      <text>
        <r>
          <rPr>
            <b/>
            <sz val="9"/>
            <color indexed="81"/>
            <rFont val="Tahoma"/>
            <family val="2"/>
          </rPr>
          <t>Please insert count of Additional Key Personnel.</t>
        </r>
      </text>
    </comment>
    <comment ref="J238" authorId="1" shapeId="0" xr:uid="{A384FFF7-A425-4BFF-AA43-60C312AD92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C7067FAA-1363-438D-A6F7-B47487A68C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EECD20E-C11E-4726-90C4-50192D42021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90E689B-3C4C-41EC-A8BF-E3D417B3A773}">
      <text>
        <r>
          <rPr>
            <b/>
            <sz val="9"/>
            <color indexed="81"/>
            <rFont val="Tahoma"/>
            <family val="2"/>
          </rPr>
          <t xml:space="preserve">
Please insert count of Additional Key Personnel.</t>
        </r>
      </text>
    </comment>
    <comment ref="R273" authorId="0" shapeId="0" xr:uid="{A94A4445-7F4E-49DA-BE2B-08CE685D9105}">
      <text>
        <r>
          <rPr>
            <b/>
            <sz val="9"/>
            <color indexed="81"/>
            <rFont val="Tahoma"/>
            <family val="2"/>
          </rPr>
          <t>Please insert count of Additional Key Personnel.</t>
        </r>
      </text>
    </comment>
    <comment ref="AI273" authorId="0" shapeId="0" xr:uid="{108A2EA1-D9B1-4AAA-9573-CE8056A76553}">
      <text>
        <r>
          <rPr>
            <b/>
            <sz val="9"/>
            <color indexed="81"/>
            <rFont val="Tahoma"/>
            <family val="2"/>
          </rPr>
          <t>Please insert count of Additional Key Personnel.</t>
        </r>
      </text>
    </comment>
    <comment ref="J318" authorId="1" shapeId="0" xr:uid="{A8455317-828E-435A-8C60-935DBB6AF7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21D754BA-2588-411E-82A7-573669317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6CA7227F-3EA3-4314-8B69-8A9B659337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9EA9769-C465-4937-9AA8-80C80DE9B4C1}">
      <text>
        <r>
          <rPr>
            <b/>
            <sz val="9"/>
            <color indexed="81"/>
            <rFont val="Tahoma"/>
            <family val="2"/>
          </rPr>
          <t xml:space="preserve">
Please insert count of Additional Key Personnel.</t>
        </r>
      </text>
    </comment>
    <comment ref="R353" authorId="0" shapeId="0" xr:uid="{E22C7279-E7F6-4754-8A12-CD63EE6996A3}">
      <text>
        <r>
          <rPr>
            <b/>
            <sz val="9"/>
            <color indexed="81"/>
            <rFont val="Tahoma"/>
            <family val="2"/>
          </rPr>
          <t>Please insert count of Additional Key Personnel.</t>
        </r>
      </text>
    </comment>
    <comment ref="AI353" authorId="0" shapeId="0" xr:uid="{E706DBF5-8F7C-481C-AAFF-6E6B24A6384B}">
      <text>
        <r>
          <rPr>
            <b/>
            <sz val="9"/>
            <color indexed="81"/>
            <rFont val="Tahoma"/>
            <family val="2"/>
          </rPr>
          <t>Please insert count of Additional Key Personnel.</t>
        </r>
      </text>
    </comment>
    <comment ref="J398" authorId="1" shapeId="0" xr:uid="{B30FEDB3-A9E3-42C8-9D1A-A46A5C2573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CCFF85-7245-49E3-A157-D2BA3EB8E1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A9DC1F15-F323-4BC6-A6AB-1394CB8C3D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74B8A71-4513-46CE-A5C4-60460620E26A}">
      <text>
        <r>
          <rPr>
            <b/>
            <sz val="9"/>
            <color indexed="81"/>
            <rFont val="Tahoma"/>
            <family val="2"/>
          </rPr>
          <t xml:space="preserve">
Please insert count of Additional Key Personnel.</t>
        </r>
      </text>
    </comment>
    <comment ref="R433" authorId="0" shapeId="0" xr:uid="{A0936583-2719-4677-B1E8-2BBC0BECD896}">
      <text>
        <r>
          <rPr>
            <b/>
            <sz val="9"/>
            <color indexed="81"/>
            <rFont val="Tahoma"/>
            <family val="2"/>
          </rPr>
          <t>Please insert count of Additional Key Personnel.</t>
        </r>
      </text>
    </comment>
    <comment ref="AI433" authorId="0" shapeId="0" xr:uid="{26B0F2C4-09B0-4E55-A538-364CE850A07E}">
      <text>
        <r>
          <rPr>
            <b/>
            <sz val="9"/>
            <color indexed="81"/>
            <rFont val="Tahoma"/>
            <family val="2"/>
          </rPr>
          <t>Please insert count of Additional Key Personnel.</t>
        </r>
      </text>
    </comment>
    <comment ref="J478" authorId="1" shapeId="0" xr:uid="{89099B38-534B-46B1-9AB0-D5ED19C4D1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4A1CC1C-9D2E-465E-B126-01337FA28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ADDA438-EA7B-4ADA-B5A6-A64ADF2D80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189DF3A-AE86-4CEF-AAD2-573F76897D93}">
      <text>
        <r>
          <rPr>
            <b/>
            <sz val="9"/>
            <color indexed="81"/>
            <rFont val="Tahoma"/>
            <family val="2"/>
          </rPr>
          <t xml:space="preserve">
Please insert count of Additional Key Personnel.</t>
        </r>
      </text>
    </comment>
    <comment ref="R513" authorId="0" shapeId="0" xr:uid="{F38DFD38-BFB2-4700-8BB7-9FEA3DE2BCD1}">
      <text>
        <r>
          <rPr>
            <b/>
            <sz val="9"/>
            <color indexed="81"/>
            <rFont val="Tahoma"/>
            <family val="2"/>
          </rPr>
          <t>Please insert count of Additional Key Personnel.</t>
        </r>
      </text>
    </comment>
    <comment ref="AI513" authorId="0" shapeId="0" xr:uid="{EE161899-D57F-44C2-938B-3CBFFA0F3E28}">
      <text>
        <r>
          <rPr>
            <b/>
            <sz val="9"/>
            <color indexed="81"/>
            <rFont val="Tahoma"/>
            <family val="2"/>
          </rPr>
          <t>Please insert count of Additional Key Personnel.</t>
        </r>
      </text>
    </comment>
    <comment ref="J558" authorId="1" shapeId="0" xr:uid="{0CDDAA87-DDB7-417D-9AA1-BFA85CE7ED6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9DF64527-8A86-4902-AC7D-3A14040935E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4FE4083-05C9-40B1-865C-EBEDD840E2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87A0872-9F17-428C-AFE6-5F556A846E16}">
      <text>
        <r>
          <rPr>
            <b/>
            <sz val="9"/>
            <color indexed="81"/>
            <rFont val="Tahoma"/>
            <family val="2"/>
          </rPr>
          <t xml:space="preserve">
Please insert count of Additional Key Personnel.</t>
        </r>
      </text>
    </comment>
    <comment ref="S33" authorId="0" shapeId="0" xr:uid="{460D546C-5723-4DAF-BC2F-70F3A8927DDE}">
      <text>
        <r>
          <rPr>
            <b/>
            <sz val="9"/>
            <color indexed="81"/>
            <rFont val="Tahoma"/>
            <family val="2"/>
          </rPr>
          <t>Please insert count of Additional Key Personnel.</t>
        </r>
      </text>
    </comment>
    <comment ref="AJ33" authorId="0" shapeId="0" xr:uid="{7F374576-816A-4928-A342-C6663E9A8EC8}">
      <text>
        <r>
          <rPr>
            <b/>
            <sz val="9"/>
            <color indexed="81"/>
            <rFont val="Tahoma"/>
            <family val="2"/>
          </rPr>
          <t>Please insert count of Additional Key Personnel.</t>
        </r>
      </text>
    </comment>
    <comment ref="J78" authorId="1" shapeId="0" xr:uid="{A85B4347-1D5C-4EB9-BA2C-8B3086D7B54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4533DB2E-9FC2-42E6-ABFE-C6745A91FBE2}">
      <text>
        <r>
          <rPr>
            <b/>
            <sz val="9"/>
            <color indexed="81"/>
            <rFont val="Tahoma"/>
            <family val="2"/>
          </rPr>
          <t xml:space="preserve">
Please insert count of Additional Key Personnel.</t>
        </r>
      </text>
    </comment>
    <comment ref="R113" authorId="0" shapeId="0" xr:uid="{4FD1A250-732F-405E-9EA9-95845D58E277}">
      <text>
        <r>
          <rPr>
            <b/>
            <sz val="9"/>
            <color indexed="81"/>
            <rFont val="Tahoma"/>
            <family val="2"/>
          </rPr>
          <t>Please insert count of Additional Key Personnel.</t>
        </r>
      </text>
    </comment>
    <comment ref="AI113" authorId="0" shapeId="0" xr:uid="{4539E1D3-C63F-405D-8F6C-5C316D0DD655}">
      <text>
        <r>
          <rPr>
            <b/>
            <sz val="9"/>
            <color indexed="81"/>
            <rFont val="Tahoma"/>
            <family val="2"/>
          </rPr>
          <t>Please insert count of Additional Key Personnel.</t>
        </r>
      </text>
    </comment>
    <comment ref="J158" authorId="1" shapeId="0" xr:uid="{9E848900-2C72-4D59-9475-14DD38380B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65A10B28-EF8B-4CBA-905F-D16B80B771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2D2F0C0-C2F7-47CE-B41E-BCB0822C17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1D389614-B038-40EC-8DFD-A0DB5C6553F5}">
      <text>
        <r>
          <rPr>
            <b/>
            <sz val="9"/>
            <color indexed="81"/>
            <rFont val="Tahoma"/>
            <family val="2"/>
          </rPr>
          <t xml:space="preserve">
Please insert count of Additional Key Personnel.</t>
        </r>
      </text>
    </comment>
    <comment ref="R193" authorId="0" shapeId="0" xr:uid="{8E166EE0-9E7E-4489-AACE-98083A146A75}">
      <text>
        <r>
          <rPr>
            <b/>
            <sz val="9"/>
            <color indexed="81"/>
            <rFont val="Tahoma"/>
            <family val="2"/>
          </rPr>
          <t>Please insert count of Additional Key Personnel.</t>
        </r>
      </text>
    </comment>
    <comment ref="AI193" authorId="0" shapeId="0" xr:uid="{70A18691-286D-41DD-A48D-CC0901E76C3D}">
      <text>
        <r>
          <rPr>
            <b/>
            <sz val="9"/>
            <color indexed="81"/>
            <rFont val="Tahoma"/>
            <family val="2"/>
          </rPr>
          <t>Please insert count of Additional Key Personnel.</t>
        </r>
      </text>
    </comment>
    <comment ref="J238" authorId="1" shapeId="0" xr:uid="{CFE6CCFD-9C4A-40F0-9768-60E903DC3E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6F8997B9-A98B-4B35-AA69-2327E027F43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93178EA-CCEF-48D7-A59B-6CE7EB94B4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B03F9FA1-813C-45CA-9C2B-F64D6AC2F118}">
      <text>
        <r>
          <rPr>
            <b/>
            <sz val="9"/>
            <color indexed="81"/>
            <rFont val="Tahoma"/>
            <family val="2"/>
          </rPr>
          <t xml:space="preserve">
Please insert count of Additional Key Personnel.</t>
        </r>
      </text>
    </comment>
    <comment ref="R273" authorId="0" shapeId="0" xr:uid="{D9EE0032-39DB-4489-8318-969C958720E5}">
      <text>
        <r>
          <rPr>
            <b/>
            <sz val="9"/>
            <color indexed="81"/>
            <rFont val="Tahoma"/>
            <family val="2"/>
          </rPr>
          <t>Please insert count of Additional Key Personnel.</t>
        </r>
      </text>
    </comment>
    <comment ref="AI273" authorId="0" shapeId="0" xr:uid="{84F33B6A-6C87-4349-949A-F88A5A78DD27}">
      <text>
        <r>
          <rPr>
            <b/>
            <sz val="9"/>
            <color indexed="81"/>
            <rFont val="Tahoma"/>
            <family val="2"/>
          </rPr>
          <t>Please insert count of Additional Key Personnel.</t>
        </r>
      </text>
    </comment>
    <comment ref="J318" authorId="1" shapeId="0" xr:uid="{D8D355ED-F2BB-4E48-B6BA-85C9B5D63BF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D19B2393-93C6-4DB4-AB58-D999CBB8C0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9747BCAC-F27B-4049-9E60-348BA4B723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E5FDFC-1B2C-40E1-ABAF-37BB30BBFFE5}">
      <text>
        <r>
          <rPr>
            <b/>
            <sz val="9"/>
            <color indexed="81"/>
            <rFont val="Tahoma"/>
            <family val="2"/>
          </rPr>
          <t xml:space="preserve">
Please insert count of Additional Key Personnel.</t>
        </r>
      </text>
    </comment>
    <comment ref="R353" authorId="0" shapeId="0" xr:uid="{515E2A5A-A48A-4324-A499-82FE3BF6A84B}">
      <text>
        <r>
          <rPr>
            <b/>
            <sz val="9"/>
            <color indexed="81"/>
            <rFont val="Tahoma"/>
            <family val="2"/>
          </rPr>
          <t>Please insert count of Additional Key Personnel.</t>
        </r>
      </text>
    </comment>
    <comment ref="AI353" authorId="0" shapeId="0" xr:uid="{5081CDA1-6900-4A0B-B531-588C2950BDA6}">
      <text>
        <r>
          <rPr>
            <b/>
            <sz val="9"/>
            <color indexed="81"/>
            <rFont val="Tahoma"/>
            <family val="2"/>
          </rPr>
          <t>Please insert count of Additional Key Personnel.</t>
        </r>
      </text>
    </comment>
    <comment ref="J398" authorId="1" shapeId="0" xr:uid="{A329D476-5E17-46BB-AC60-5471468679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0E9A802C-A8C5-4824-B584-B657FF3974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7736B58-F145-452E-A9FD-4465E200A9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8C696638-2DA1-46E9-8DCC-CD3833554712}">
      <text>
        <r>
          <rPr>
            <b/>
            <sz val="9"/>
            <color indexed="81"/>
            <rFont val="Tahoma"/>
            <family val="2"/>
          </rPr>
          <t xml:space="preserve">
Please insert count of Additional Key Personnel.</t>
        </r>
      </text>
    </comment>
    <comment ref="R433" authorId="0" shapeId="0" xr:uid="{518438BC-6578-4948-8CF0-DB1560D27D3B}">
      <text>
        <r>
          <rPr>
            <b/>
            <sz val="9"/>
            <color indexed="81"/>
            <rFont val="Tahoma"/>
            <family val="2"/>
          </rPr>
          <t>Please insert count of Additional Key Personnel.</t>
        </r>
      </text>
    </comment>
    <comment ref="AI433" authorId="0" shapeId="0" xr:uid="{57165F67-0E27-41E6-AD96-A77CD42692ED}">
      <text>
        <r>
          <rPr>
            <b/>
            <sz val="9"/>
            <color indexed="81"/>
            <rFont val="Tahoma"/>
            <family val="2"/>
          </rPr>
          <t>Please insert count of Additional Key Personnel.</t>
        </r>
      </text>
    </comment>
    <comment ref="J478" authorId="1" shapeId="0" xr:uid="{9CA0CC6B-F77B-4BBB-9079-4A30F6BC53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FDEB983-2E76-41AD-BEA4-C357CBA94E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5EC81485-CECC-4B44-A2A0-262E30B9F0F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30F0172-BCB7-4D5B-8FFB-4149D5E2EC04}">
      <text>
        <r>
          <rPr>
            <b/>
            <sz val="9"/>
            <color indexed="81"/>
            <rFont val="Tahoma"/>
            <family val="2"/>
          </rPr>
          <t xml:space="preserve">
Please insert count of Additional Key Personnel.</t>
        </r>
      </text>
    </comment>
    <comment ref="R513" authorId="0" shapeId="0" xr:uid="{B16A5DD4-0908-4783-B89E-BECC3EE74373}">
      <text>
        <r>
          <rPr>
            <b/>
            <sz val="9"/>
            <color indexed="81"/>
            <rFont val="Tahoma"/>
            <family val="2"/>
          </rPr>
          <t>Please insert count of Additional Key Personnel.</t>
        </r>
      </text>
    </comment>
    <comment ref="AI513" authorId="0" shapeId="0" xr:uid="{63EC3AB3-EC29-4785-A457-6F36D4472B9E}">
      <text>
        <r>
          <rPr>
            <b/>
            <sz val="9"/>
            <color indexed="81"/>
            <rFont val="Tahoma"/>
            <family val="2"/>
          </rPr>
          <t>Please insert count of Additional Key Personnel.</t>
        </r>
      </text>
    </comment>
    <comment ref="J558" authorId="1" shapeId="0" xr:uid="{A648A3CE-4C9C-404C-B05C-FAFEB12463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55D51473-3124-4B3C-815F-C1839DB94E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06F25D51-E726-4B85-BA84-BA04C00C39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2F16C6C-5E47-48F5-8E7D-0536DD80B1CF}">
      <text>
        <r>
          <rPr>
            <b/>
            <sz val="9"/>
            <color indexed="81"/>
            <rFont val="Tahoma"/>
            <family val="2"/>
          </rPr>
          <t xml:space="preserve">
Please insert count of Additional Key Personnel.</t>
        </r>
      </text>
    </comment>
    <comment ref="S33" authorId="0" shapeId="0" xr:uid="{7A52B345-507D-4137-B18E-F355203B1902}">
      <text>
        <r>
          <rPr>
            <b/>
            <sz val="9"/>
            <color indexed="81"/>
            <rFont val="Tahoma"/>
            <family val="2"/>
          </rPr>
          <t>Please insert count of Additional Key Personnel.</t>
        </r>
      </text>
    </comment>
    <comment ref="AJ33" authorId="0" shapeId="0" xr:uid="{3C112523-C92E-4809-9735-0E22DF7836F0}">
      <text>
        <r>
          <rPr>
            <b/>
            <sz val="9"/>
            <color indexed="81"/>
            <rFont val="Tahoma"/>
            <family val="2"/>
          </rPr>
          <t>Please insert count of Additional Key Personnel.</t>
        </r>
      </text>
    </comment>
    <comment ref="J78" authorId="1" shapeId="0" xr:uid="{0E7CD95D-BB3B-446B-BBFF-9403C4FE40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E177E90-D5D0-4C15-BF81-46DADC35A1B0}">
      <text>
        <r>
          <rPr>
            <b/>
            <sz val="9"/>
            <color indexed="81"/>
            <rFont val="Tahoma"/>
            <family val="2"/>
          </rPr>
          <t xml:space="preserve">
Please insert count of Additional Key Personnel.</t>
        </r>
      </text>
    </comment>
    <comment ref="R113" authorId="0" shapeId="0" xr:uid="{32C34DD0-F394-451E-BF8E-2D36DCEB89B4}">
      <text>
        <r>
          <rPr>
            <b/>
            <sz val="9"/>
            <color indexed="81"/>
            <rFont val="Tahoma"/>
            <family val="2"/>
          </rPr>
          <t>Please insert count of Additional Key Personnel.</t>
        </r>
      </text>
    </comment>
    <comment ref="AI113" authorId="0" shapeId="0" xr:uid="{926AFDE3-484D-4C15-8983-5104DE475B41}">
      <text>
        <r>
          <rPr>
            <b/>
            <sz val="9"/>
            <color indexed="81"/>
            <rFont val="Tahoma"/>
            <family val="2"/>
          </rPr>
          <t>Please insert count of Additional Key Personnel.</t>
        </r>
      </text>
    </comment>
    <comment ref="J158" authorId="1" shapeId="0" xr:uid="{3257378A-90AE-4396-9E4C-104962BDC1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0A25B70-DBBF-4F4A-BCFE-7C3018321D5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EE88D705-9DCF-44C4-8779-AEE4AD3361E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975437D-8E9F-4C0E-A11C-BC13E0B1110B}">
      <text>
        <r>
          <rPr>
            <b/>
            <sz val="9"/>
            <color indexed="81"/>
            <rFont val="Tahoma"/>
            <family val="2"/>
          </rPr>
          <t xml:space="preserve">
Please insert count of Additional Key Personnel.</t>
        </r>
      </text>
    </comment>
    <comment ref="R193" authorId="0" shapeId="0" xr:uid="{38013440-1792-4EB2-92BA-8F7599289F66}">
      <text>
        <r>
          <rPr>
            <b/>
            <sz val="9"/>
            <color indexed="81"/>
            <rFont val="Tahoma"/>
            <family val="2"/>
          </rPr>
          <t>Please insert count of Additional Key Personnel.</t>
        </r>
      </text>
    </comment>
    <comment ref="AI193" authorId="0" shapeId="0" xr:uid="{3E2D04EE-1575-4CEB-B39F-E24561974079}">
      <text>
        <r>
          <rPr>
            <b/>
            <sz val="9"/>
            <color indexed="81"/>
            <rFont val="Tahoma"/>
            <family val="2"/>
          </rPr>
          <t>Please insert count of Additional Key Personnel.</t>
        </r>
      </text>
    </comment>
    <comment ref="J238" authorId="1" shapeId="0" xr:uid="{C971DC77-8B55-452E-97CD-027A5ED246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F7942A9-4FA9-4775-ACFD-62F859767D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249A353C-ED14-48D1-B67C-539E372C4C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AF6FA28-617B-4462-9F6F-0AA2F83C5697}">
      <text>
        <r>
          <rPr>
            <b/>
            <sz val="9"/>
            <color indexed="81"/>
            <rFont val="Tahoma"/>
            <family val="2"/>
          </rPr>
          <t xml:space="preserve">
Please insert count of Additional Key Personnel.</t>
        </r>
      </text>
    </comment>
    <comment ref="R273" authorId="0" shapeId="0" xr:uid="{1276BC8F-6B54-42A4-943E-95A794C91CA7}">
      <text>
        <r>
          <rPr>
            <b/>
            <sz val="9"/>
            <color indexed="81"/>
            <rFont val="Tahoma"/>
            <family val="2"/>
          </rPr>
          <t>Please insert count of Additional Key Personnel.</t>
        </r>
      </text>
    </comment>
    <comment ref="AI273" authorId="0" shapeId="0" xr:uid="{1BE4BA24-DEFC-4DA7-9AD8-42C9A23FA365}">
      <text>
        <r>
          <rPr>
            <b/>
            <sz val="9"/>
            <color indexed="81"/>
            <rFont val="Tahoma"/>
            <family val="2"/>
          </rPr>
          <t>Please insert count of Additional Key Personnel.</t>
        </r>
      </text>
    </comment>
    <comment ref="J318" authorId="1" shapeId="0" xr:uid="{8D9B7095-F824-4CCA-A61D-7D85E92000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6399EAB-DACF-421F-B5B8-19BEA10771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3A4B17B1-B6D5-497C-9840-D1CF99519A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8AF89F0-D050-466B-B4AD-7ADDAF904A07}">
      <text>
        <r>
          <rPr>
            <b/>
            <sz val="9"/>
            <color indexed="81"/>
            <rFont val="Tahoma"/>
            <family val="2"/>
          </rPr>
          <t xml:space="preserve">
Please insert count of Additional Key Personnel.</t>
        </r>
      </text>
    </comment>
    <comment ref="R353" authorId="0" shapeId="0" xr:uid="{45D32D01-0236-4ABF-84D9-3423056E6284}">
      <text>
        <r>
          <rPr>
            <b/>
            <sz val="9"/>
            <color indexed="81"/>
            <rFont val="Tahoma"/>
            <family val="2"/>
          </rPr>
          <t>Please insert count of Additional Key Personnel.</t>
        </r>
      </text>
    </comment>
    <comment ref="AI353" authorId="0" shapeId="0" xr:uid="{3F1B20AE-3436-4C22-B9F4-875FC26C27F2}">
      <text>
        <r>
          <rPr>
            <b/>
            <sz val="9"/>
            <color indexed="81"/>
            <rFont val="Tahoma"/>
            <family val="2"/>
          </rPr>
          <t>Please insert count of Additional Key Personnel.</t>
        </r>
      </text>
    </comment>
    <comment ref="J398" authorId="1" shapeId="0" xr:uid="{69671093-B308-4BAD-95B8-5A090A3A5A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D0720E26-886E-4D25-8366-17AE832A97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11FA4594-E742-4B69-BFBD-4CF02B3014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418D5A4B-04BB-432A-9E94-B63589AF3527}">
      <text>
        <r>
          <rPr>
            <b/>
            <sz val="9"/>
            <color indexed="81"/>
            <rFont val="Tahoma"/>
            <family val="2"/>
          </rPr>
          <t xml:space="preserve">
Please insert count of Additional Key Personnel.</t>
        </r>
      </text>
    </comment>
    <comment ref="R433" authorId="0" shapeId="0" xr:uid="{E822FE12-363A-4EBA-9764-302163FF6FD5}">
      <text>
        <r>
          <rPr>
            <b/>
            <sz val="9"/>
            <color indexed="81"/>
            <rFont val="Tahoma"/>
            <family val="2"/>
          </rPr>
          <t>Please insert count of Additional Key Personnel.</t>
        </r>
      </text>
    </comment>
    <comment ref="AI433" authorId="0" shapeId="0" xr:uid="{703790F6-5CD1-4117-94ED-12707F7CE9CB}">
      <text>
        <r>
          <rPr>
            <b/>
            <sz val="9"/>
            <color indexed="81"/>
            <rFont val="Tahoma"/>
            <family val="2"/>
          </rPr>
          <t>Please insert count of Additional Key Personnel.</t>
        </r>
      </text>
    </comment>
    <comment ref="J478" authorId="1" shapeId="0" xr:uid="{4DBCCFC9-6E4A-4F2F-87F7-6153CDD130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A3E0EAAA-95E8-40AD-B3EE-E5FAC5F8DC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1F60655-E1B5-4920-83DD-0523A1BBAF0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F8FB6A0-DD4C-465F-811C-EAC6928CE796}">
      <text>
        <r>
          <rPr>
            <b/>
            <sz val="9"/>
            <color indexed="81"/>
            <rFont val="Tahoma"/>
            <family val="2"/>
          </rPr>
          <t xml:space="preserve">
Please insert count of Additional Key Personnel.</t>
        </r>
      </text>
    </comment>
    <comment ref="R513" authorId="0" shapeId="0" xr:uid="{0467422D-3222-4862-AAD9-DA2CCCC10EF3}">
      <text>
        <r>
          <rPr>
            <b/>
            <sz val="9"/>
            <color indexed="81"/>
            <rFont val="Tahoma"/>
            <family val="2"/>
          </rPr>
          <t>Please insert count of Additional Key Personnel.</t>
        </r>
      </text>
    </comment>
    <comment ref="AI513" authorId="0" shapeId="0" xr:uid="{3675E48A-6A07-4367-8A0F-E33B2947A7AF}">
      <text>
        <r>
          <rPr>
            <b/>
            <sz val="9"/>
            <color indexed="81"/>
            <rFont val="Tahoma"/>
            <family val="2"/>
          </rPr>
          <t>Please insert count of Additional Key Personnel.</t>
        </r>
      </text>
    </comment>
    <comment ref="J558" authorId="1" shapeId="0" xr:uid="{F7425361-1B34-453E-B1A7-1492CA80FE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52DEC43-2DA1-40C1-928C-09DC98278D9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961BD6C-811D-4CFD-BA5D-E7A18C2456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16070DC-4013-4D9C-83E7-580CE342E549}">
      <text>
        <r>
          <rPr>
            <b/>
            <sz val="9"/>
            <color indexed="81"/>
            <rFont val="Tahoma"/>
            <family val="2"/>
          </rPr>
          <t xml:space="preserve">
Please insert count of Additional Key Personnel.</t>
        </r>
      </text>
    </comment>
    <comment ref="S33" authorId="0" shapeId="0" xr:uid="{C1C7D75A-DCB6-4182-BC23-CA748ABF0DAB}">
      <text>
        <r>
          <rPr>
            <b/>
            <sz val="9"/>
            <color indexed="81"/>
            <rFont val="Tahoma"/>
            <family val="2"/>
          </rPr>
          <t>Please insert count of Additional Key Personnel.</t>
        </r>
      </text>
    </comment>
    <comment ref="AJ33" authorId="0" shapeId="0" xr:uid="{A1AC6C64-5002-4316-BB05-97E1C6D48418}">
      <text>
        <r>
          <rPr>
            <b/>
            <sz val="9"/>
            <color indexed="81"/>
            <rFont val="Tahoma"/>
            <family val="2"/>
          </rPr>
          <t>Please insert count of Additional Key Personnel.</t>
        </r>
      </text>
    </comment>
    <comment ref="J78" authorId="1" shapeId="0" xr:uid="{0E9A29B3-73FE-4465-94F8-90352E1EB7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ED1E92-067B-40DA-BE46-593713CB038A}">
      <text>
        <r>
          <rPr>
            <b/>
            <sz val="9"/>
            <color indexed="81"/>
            <rFont val="Tahoma"/>
            <family val="2"/>
          </rPr>
          <t xml:space="preserve">
Please insert count of Additional Key Personnel.</t>
        </r>
      </text>
    </comment>
    <comment ref="R113" authorId="0" shapeId="0" xr:uid="{ED8F8F97-7A9B-4734-A61A-D5B3067885EC}">
      <text>
        <r>
          <rPr>
            <b/>
            <sz val="9"/>
            <color indexed="81"/>
            <rFont val="Tahoma"/>
            <family val="2"/>
          </rPr>
          <t>Please insert count of Additional Key Personnel.</t>
        </r>
      </text>
    </comment>
    <comment ref="AI113" authorId="0" shapeId="0" xr:uid="{C0C5CBA4-9817-482E-9F3F-3FA233B1895D}">
      <text>
        <r>
          <rPr>
            <b/>
            <sz val="9"/>
            <color indexed="81"/>
            <rFont val="Tahoma"/>
            <family val="2"/>
          </rPr>
          <t>Please insert count of Additional Key Personnel.</t>
        </r>
      </text>
    </comment>
    <comment ref="J158" authorId="1" shapeId="0" xr:uid="{B1CA3118-50CF-4882-AC6C-D94BA21F3E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A9BE7943-6133-401C-949C-14C1B856F5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A70534B5-1549-4717-A8A2-3645424397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A7D49DD5-BFE6-43BF-B3D5-2C52A878BF30}">
      <text>
        <r>
          <rPr>
            <b/>
            <sz val="9"/>
            <color indexed="81"/>
            <rFont val="Tahoma"/>
            <family val="2"/>
          </rPr>
          <t xml:space="preserve">
Please insert count of Additional Key Personnel.</t>
        </r>
      </text>
    </comment>
    <comment ref="R193" authorId="0" shapeId="0" xr:uid="{4E0982F5-1711-4D0D-93EE-6A1F03786AE4}">
      <text>
        <r>
          <rPr>
            <b/>
            <sz val="9"/>
            <color indexed="81"/>
            <rFont val="Tahoma"/>
            <family val="2"/>
          </rPr>
          <t>Please insert count of Additional Key Personnel.</t>
        </r>
      </text>
    </comment>
    <comment ref="AI193" authorId="0" shapeId="0" xr:uid="{E8387264-1AEA-4C7F-A518-C2D2FCEE4E3C}">
      <text>
        <r>
          <rPr>
            <b/>
            <sz val="9"/>
            <color indexed="81"/>
            <rFont val="Tahoma"/>
            <family val="2"/>
          </rPr>
          <t>Please insert count of Additional Key Personnel.</t>
        </r>
      </text>
    </comment>
    <comment ref="J238" authorId="1" shapeId="0" xr:uid="{7998E40D-8B13-479A-8113-9172C674EA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F73248-1D2E-466D-9427-323DD3863C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4F450673-72E2-49BD-9336-8B2EB9C45C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EE70228-AD20-4BA2-A6C9-3EE2E99CE2A3}">
      <text>
        <r>
          <rPr>
            <b/>
            <sz val="9"/>
            <color indexed="81"/>
            <rFont val="Tahoma"/>
            <family val="2"/>
          </rPr>
          <t xml:space="preserve">
Please insert count of Additional Key Personnel.</t>
        </r>
      </text>
    </comment>
    <comment ref="R273" authorId="0" shapeId="0" xr:uid="{954EE650-1466-473F-BE2A-7713C2F1B80A}">
      <text>
        <r>
          <rPr>
            <b/>
            <sz val="9"/>
            <color indexed="81"/>
            <rFont val="Tahoma"/>
            <family val="2"/>
          </rPr>
          <t>Please insert count of Additional Key Personnel.</t>
        </r>
      </text>
    </comment>
    <comment ref="AI273" authorId="0" shapeId="0" xr:uid="{E7347655-F9D7-42A9-8FD1-45A61E8BDC29}">
      <text>
        <r>
          <rPr>
            <b/>
            <sz val="9"/>
            <color indexed="81"/>
            <rFont val="Tahoma"/>
            <family val="2"/>
          </rPr>
          <t>Please insert count of Additional Key Personnel.</t>
        </r>
      </text>
    </comment>
    <comment ref="J318" authorId="1" shapeId="0" xr:uid="{DC6DD23E-A58B-4C61-AEAE-4495094EB39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B56A0E9-75D1-4934-BC8F-D5A4C0F301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8CBCC18F-50F9-4C49-BF10-BFF6230A0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00C153FF-CB72-486A-A3BA-8DE4B4B68773}">
      <text>
        <r>
          <rPr>
            <b/>
            <sz val="9"/>
            <color indexed="81"/>
            <rFont val="Tahoma"/>
            <family val="2"/>
          </rPr>
          <t xml:space="preserve">
Please insert count of Additional Key Personnel.</t>
        </r>
      </text>
    </comment>
    <comment ref="R353" authorId="0" shapeId="0" xr:uid="{825B0E04-EE6B-46D3-8C14-D0E8AB0F91C8}">
      <text>
        <r>
          <rPr>
            <b/>
            <sz val="9"/>
            <color indexed="81"/>
            <rFont val="Tahoma"/>
            <family val="2"/>
          </rPr>
          <t>Please insert count of Additional Key Personnel.</t>
        </r>
      </text>
    </comment>
    <comment ref="AI353" authorId="0" shapeId="0" xr:uid="{B1CB7E28-00C9-4CDC-95E3-68330E2AEFCE}">
      <text>
        <r>
          <rPr>
            <b/>
            <sz val="9"/>
            <color indexed="81"/>
            <rFont val="Tahoma"/>
            <family val="2"/>
          </rPr>
          <t>Please insert count of Additional Key Personnel.</t>
        </r>
      </text>
    </comment>
    <comment ref="J398" authorId="1" shapeId="0" xr:uid="{DF810403-8C39-4B78-A206-E4333EDE3D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90E5C5FE-0445-4BE0-8427-A07337E5E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F4576B39-7AD6-4336-937E-50673D444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DDE9268D-8D14-4089-B2FD-56EB766A6EC2}">
      <text>
        <r>
          <rPr>
            <b/>
            <sz val="9"/>
            <color indexed="81"/>
            <rFont val="Tahoma"/>
            <family val="2"/>
          </rPr>
          <t xml:space="preserve">
Please insert count of Additional Key Personnel.</t>
        </r>
      </text>
    </comment>
    <comment ref="R433" authorId="0" shapeId="0" xr:uid="{7E5A3B17-E64D-4952-835F-7521F61FC2FA}">
      <text>
        <r>
          <rPr>
            <b/>
            <sz val="9"/>
            <color indexed="81"/>
            <rFont val="Tahoma"/>
            <family val="2"/>
          </rPr>
          <t>Please insert count of Additional Key Personnel.</t>
        </r>
      </text>
    </comment>
    <comment ref="AI433" authorId="0" shapeId="0" xr:uid="{9249989F-336C-4EFD-AEFE-E3672CEBD73A}">
      <text>
        <r>
          <rPr>
            <b/>
            <sz val="9"/>
            <color indexed="81"/>
            <rFont val="Tahoma"/>
            <family val="2"/>
          </rPr>
          <t>Please insert count of Additional Key Personnel.</t>
        </r>
      </text>
    </comment>
    <comment ref="J478" authorId="1" shapeId="0" xr:uid="{1C4FE343-A3ED-4FE0-AA4D-FB664C9C26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0D6BAF8-003F-44A2-AF64-DA6D1BD868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7984361-C799-4A62-9493-30F54C66EDC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980B0E74-CB34-49F4-9E5A-EF858E97A507}">
      <text>
        <r>
          <rPr>
            <b/>
            <sz val="9"/>
            <color indexed="81"/>
            <rFont val="Tahoma"/>
            <family val="2"/>
          </rPr>
          <t xml:space="preserve">
Please insert count of Additional Key Personnel.</t>
        </r>
      </text>
    </comment>
    <comment ref="R513" authorId="0" shapeId="0" xr:uid="{C0885AA7-08BE-4B8C-8720-BB945E23FE9D}">
      <text>
        <r>
          <rPr>
            <b/>
            <sz val="9"/>
            <color indexed="81"/>
            <rFont val="Tahoma"/>
            <family val="2"/>
          </rPr>
          <t>Please insert count of Additional Key Personnel.</t>
        </r>
      </text>
    </comment>
    <comment ref="AI513" authorId="0" shapeId="0" xr:uid="{8AD10ED7-23B1-42F3-90BA-B0AF27C34D4D}">
      <text>
        <r>
          <rPr>
            <b/>
            <sz val="9"/>
            <color indexed="81"/>
            <rFont val="Tahoma"/>
            <family val="2"/>
          </rPr>
          <t>Please insert count of Additional Key Personnel.</t>
        </r>
      </text>
    </comment>
    <comment ref="J558" authorId="1" shapeId="0" xr:uid="{B25CC48B-098C-474D-93D4-07072A00C1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1856872-7015-4B4C-B4A0-4F256554DE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A2A85ED-4A3F-416A-AD29-BADC1347513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C279B27E-B007-45D0-B4B7-50952068CE72}">
      <text>
        <r>
          <rPr>
            <b/>
            <sz val="9"/>
            <color indexed="81"/>
            <rFont val="Tahoma"/>
            <family val="2"/>
          </rPr>
          <t xml:space="preserve">
Please insert count of Additional Key Personnel.</t>
        </r>
      </text>
    </comment>
    <comment ref="S33" authorId="0" shapeId="0" xr:uid="{550B9310-9DCD-4B68-A06F-B97AF7FCEBFA}">
      <text>
        <r>
          <rPr>
            <b/>
            <sz val="9"/>
            <color indexed="81"/>
            <rFont val="Tahoma"/>
            <family val="2"/>
          </rPr>
          <t>Please insert count of Additional Key Personnel.</t>
        </r>
      </text>
    </comment>
    <comment ref="AJ33" authorId="0" shapeId="0" xr:uid="{E29B1A97-855A-4C40-8E67-6442DDC2926B}">
      <text>
        <r>
          <rPr>
            <b/>
            <sz val="9"/>
            <color indexed="81"/>
            <rFont val="Tahoma"/>
            <family val="2"/>
          </rPr>
          <t>Please insert count of Additional Key Personnel.</t>
        </r>
      </text>
    </comment>
    <comment ref="J78" authorId="1" shapeId="0" xr:uid="{6EF1A79B-1EFE-421F-886A-877044781A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68588C4-9EED-4AF6-8806-238DB51F62E3}">
      <text>
        <r>
          <rPr>
            <b/>
            <sz val="9"/>
            <color indexed="81"/>
            <rFont val="Tahoma"/>
            <family val="2"/>
          </rPr>
          <t xml:space="preserve">
Please insert count of Additional Key Personnel.</t>
        </r>
      </text>
    </comment>
    <comment ref="R113" authorId="0" shapeId="0" xr:uid="{1690B572-9C4F-4760-A4C7-EF51EDB2270E}">
      <text>
        <r>
          <rPr>
            <b/>
            <sz val="9"/>
            <color indexed="81"/>
            <rFont val="Tahoma"/>
            <family val="2"/>
          </rPr>
          <t>Please insert count of Additional Key Personnel.</t>
        </r>
      </text>
    </comment>
    <comment ref="AI113" authorId="0" shapeId="0" xr:uid="{CACBD01F-7344-45B7-9333-05295F5630E3}">
      <text>
        <r>
          <rPr>
            <b/>
            <sz val="9"/>
            <color indexed="81"/>
            <rFont val="Tahoma"/>
            <family val="2"/>
          </rPr>
          <t>Please insert count of Additional Key Personnel.</t>
        </r>
      </text>
    </comment>
    <comment ref="J158" authorId="1" shapeId="0" xr:uid="{F92B5BC4-CDFA-46CC-B0F3-97844BAC1A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281257D6-C042-4186-B35B-86D36D707F3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6649525B-2ADE-4873-8367-A08BC0C041F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BF004D0B-FABC-4ABF-873E-F191C0FD7FFF}">
      <text>
        <r>
          <rPr>
            <b/>
            <sz val="9"/>
            <color indexed="81"/>
            <rFont val="Tahoma"/>
            <family val="2"/>
          </rPr>
          <t xml:space="preserve">
Please insert count of Additional Key Personnel.</t>
        </r>
      </text>
    </comment>
    <comment ref="R193" authorId="0" shapeId="0" xr:uid="{3B8929C2-E23E-4A17-BC15-05841339195C}">
      <text>
        <r>
          <rPr>
            <b/>
            <sz val="9"/>
            <color indexed="81"/>
            <rFont val="Tahoma"/>
            <family val="2"/>
          </rPr>
          <t>Please insert count of Additional Key Personnel.</t>
        </r>
      </text>
    </comment>
    <comment ref="AI193" authorId="0" shapeId="0" xr:uid="{82B26CC8-A3BF-480B-8ABD-DF53755BC227}">
      <text>
        <r>
          <rPr>
            <b/>
            <sz val="9"/>
            <color indexed="81"/>
            <rFont val="Tahoma"/>
            <family val="2"/>
          </rPr>
          <t>Please insert count of Additional Key Personnel.</t>
        </r>
      </text>
    </comment>
    <comment ref="J238" authorId="1" shapeId="0" xr:uid="{10190933-0642-4080-ADF9-C2FFFE07E1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9F74B960-3DB1-4BCA-B47D-12B80A769C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4C85064-361E-4E61-AF93-529CF7434C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5863D65-95CA-4426-8E5F-3728942A7993}">
      <text>
        <r>
          <rPr>
            <b/>
            <sz val="9"/>
            <color indexed="81"/>
            <rFont val="Tahoma"/>
            <family val="2"/>
          </rPr>
          <t xml:space="preserve">
Please insert count of Additional Key Personnel.</t>
        </r>
      </text>
    </comment>
    <comment ref="R273" authorId="0" shapeId="0" xr:uid="{20AEB820-EEDB-464F-BEA6-EC963F98ACA3}">
      <text>
        <r>
          <rPr>
            <b/>
            <sz val="9"/>
            <color indexed="81"/>
            <rFont val="Tahoma"/>
            <family val="2"/>
          </rPr>
          <t>Please insert count of Additional Key Personnel.</t>
        </r>
      </text>
    </comment>
    <comment ref="AI273" authorId="0" shapeId="0" xr:uid="{9D9F7411-7CA1-4805-A149-1640EF68A6B8}">
      <text>
        <r>
          <rPr>
            <b/>
            <sz val="9"/>
            <color indexed="81"/>
            <rFont val="Tahoma"/>
            <family val="2"/>
          </rPr>
          <t>Please insert count of Additional Key Personnel.</t>
        </r>
      </text>
    </comment>
    <comment ref="J318" authorId="1" shapeId="0" xr:uid="{DB345E30-C8C5-49C8-AA96-1D863CFBEB6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E36D0F19-88A3-4051-9522-6A4F79EA02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2A86038-2E05-42A2-8E3E-B52CF9C565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CAE70C-E4BF-4548-BEFC-00F43C299CE9}">
      <text>
        <r>
          <rPr>
            <b/>
            <sz val="9"/>
            <color indexed="81"/>
            <rFont val="Tahoma"/>
            <family val="2"/>
          </rPr>
          <t xml:space="preserve">
Please insert count of Additional Key Personnel.</t>
        </r>
      </text>
    </comment>
    <comment ref="R353" authorId="0" shapeId="0" xr:uid="{3855B023-1750-47E5-82D4-FE0B89067F43}">
      <text>
        <r>
          <rPr>
            <b/>
            <sz val="9"/>
            <color indexed="81"/>
            <rFont val="Tahoma"/>
            <family val="2"/>
          </rPr>
          <t>Please insert count of Additional Key Personnel.</t>
        </r>
      </text>
    </comment>
    <comment ref="AI353" authorId="0" shapeId="0" xr:uid="{6BB1C9B0-F9AB-4E8A-9D83-1B95120735FA}">
      <text>
        <r>
          <rPr>
            <b/>
            <sz val="9"/>
            <color indexed="81"/>
            <rFont val="Tahoma"/>
            <family val="2"/>
          </rPr>
          <t>Please insert count of Additional Key Personnel.</t>
        </r>
      </text>
    </comment>
    <comment ref="J398" authorId="1" shapeId="0" xr:uid="{3B1C675E-8063-4FDF-9F42-D74EC1F17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90CFF1D-16AF-4EF8-8BB7-BA2873DF6D9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B097F63-2F29-4A3F-A8B1-002312ED23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A3540B8-7D72-447E-82B7-6DA2BDB5C321}">
      <text>
        <r>
          <rPr>
            <b/>
            <sz val="9"/>
            <color indexed="81"/>
            <rFont val="Tahoma"/>
            <family val="2"/>
          </rPr>
          <t xml:space="preserve">
Please insert count of Additional Key Personnel.</t>
        </r>
      </text>
    </comment>
    <comment ref="R433" authorId="0" shapeId="0" xr:uid="{B413A53D-1C84-47A4-B538-C3278573DC71}">
      <text>
        <r>
          <rPr>
            <b/>
            <sz val="9"/>
            <color indexed="81"/>
            <rFont val="Tahoma"/>
            <family val="2"/>
          </rPr>
          <t>Please insert count of Additional Key Personnel.</t>
        </r>
      </text>
    </comment>
    <comment ref="AI433" authorId="0" shapeId="0" xr:uid="{1A2244A0-16DD-4D19-9721-1C001C1431A3}">
      <text>
        <r>
          <rPr>
            <b/>
            <sz val="9"/>
            <color indexed="81"/>
            <rFont val="Tahoma"/>
            <family val="2"/>
          </rPr>
          <t>Please insert count of Additional Key Personnel.</t>
        </r>
      </text>
    </comment>
    <comment ref="J478" authorId="1" shapeId="0" xr:uid="{D8EBDAAE-9CF8-4ED1-9F8A-4A464E6CE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5A50555-CC7F-488D-91D9-28C0EB78349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F5D2C7F8-B9C0-420F-85E7-2AF7E971F6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83C62DE3-7926-4746-B62A-453FC9A4186D}">
      <text>
        <r>
          <rPr>
            <b/>
            <sz val="9"/>
            <color indexed="81"/>
            <rFont val="Tahoma"/>
            <family val="2"/>
          </rPr>
          <t xml:space="preserve">
Please insert count of Additional Key Personnel.</t>
        </r>
      </text>
    </comment>
    <comment ref="R513" authorId="0" shapeId="0" xr:uid="{8EB98A21-FC3A-4809-838B-AE06D9261B8F}">
      <text>
        <r>
          <rPr>
            <b/>
            <sz val="9"/>
            <color indexed="81"/>
            <rFont val="Tahoma"/>
            <family val="2"/>
          </rPr>
          <t>Please insert count of Additional Key Personnel.</t>
        </r>
      </text>
    </comment>
    <comment ref="AI513" authorId="0" shapeId="0" xr:uid="{D40331E9-848C-4F8B-9FA0-5C922C36CFDC}">
      <text>
        <r>
          <rPr>
            <b/>
            <sz val="9"/>
            <color indexed="81"/>
            <rFont val="Tahoma"/>
            <family val="2"/>
          </rPr>
          <t>Please insert count of Additional Key Personnel.</t>
        </r>
      </text>
    </comment>
    <comment ref="J558" authorId="1" shapeId="0" xr:uid="{8B432E90-B75C-484A-B3E4-03C3ACCF15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3AAA7FB-4DCD-4966-AAE8-F7857F3A06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D271D46-F2AE-416D-BDB5-2318B24FE27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068C79AC-3609-431E-B5BA-E71DB2B94397}">
      <text>
        <r>
          <rPr>
            <b/>
            <sz val="9"/>
            <color indexed="81"/>
            <rFont val="Tahoma"/>
            <family val="2"/>
          </rPr>
          <t xml:space="preserve">
Please insert count of Additional Key Personnel.</t>
        </r>
      </text>
    </comment>
    <comment ref="S33" authorId="0" shapeId="0" xr:uid="{F13DF6DE-6910-4894-87EE-A072D705AE02}">
      <text>
        <r>
          <rPr>
            <b/>
            <sz val="9"/>
            <color indexed="81"/>
            <rFont val="Tahoma"/>
            <family val="2"/>
          </rPr>
          <t>Please insert count of Additional Key Personnel.</t>
        </r>
      </text>
    </comment>
    <comment ref="AJ33" authorId="0" shapeId="0" xr:uid="{48702C3F-926A-4703-AEF7-14F6F7BE459A}">
      <text>
        <r>
          <rPr>
            <b/>
            <sz val="9"/>
            <color indexed="81"/>
            <rFont val="Tahoma"/>
            <family val="2"/>
          </rPr>
          <t>Please insert count of Additional Key Personnel.</t>
        </r>
      </text>
    </comment>
    <comment ref="J78" authorId="1" shapeId="0" xr:uid="{95AC37D6-AADF-4952-9923-F61A5A9CBB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F674D465-E0E4-4EE9-BFAD-85A05FDFD82A}">
      <text>
        <r>
          <rPr>
            <b/>
            <sz val="9"/>
            <color indexed="81"/>
            <rFont val="Tahoma"/>
            <family val="2"/>
          </rPr>
          <t xml:space="preserve">
Please insert count of Additional Key Personnel.</t>
        </r>
      </text>
    </comment>
    <comment ref="R113" authorId="0" shapeId="0" xr:uid="{64917E90-08FE-4E4F-805C-31E0504DE267}">
      <text>
        <r>
          <rPr>
            <b/>
            <sz val="9"/>
            <color indexed="81"/>
            <rFont val="Tahoma"/>
            <family val="2"/>
          </rPr>
          <t>Please insert count of Additional Key Personnel.</t>
        </r>
      </text>
    </comment>
    <comment ref="AI113" authorId="0" shapeId="0" xr:uid="{82B86B57-CCE9-4559-B7A2-B43E6EF82BF8}">
      <text>
        <r>
          <rPr>
            <b/>
            <sz val="9"/>
            <color indexed="81"/>
            <rFont val="Tahoma"/>
            <family val="2"/>
          </rPr>
          <t>Please insert count of Additional Key Personnel.</t>
        </r>
      </text>
    </comment>
    <comment ref="J158" authorId="1" shapeId="0" xr:uid="{74E126B3-D370-4F84-B45D-812DF15478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3E99FAB-F225-40E4-ABDF-38B8E91FE2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18D426AB-5C04-46AC-A744-BD8762BFBC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3A0AF8D-CCE3-470A-82C0-46D48EA722A2}">
      <text>
        <r>
          <rPr>
            <b/>
            <sz val="9"/>
            <color indexed="81"/>
            <rFont val="Tahoma"/>
            <family val="2"/>
          </rPr>
          <t xml:space="preserve">
Please insert count of Additional Key Personnel.</t>
        </r>
      </text>
    </comment>
    <comment ref="R193" authorId="0" shapeId="0" xr:uid="{A0017192-8296-4C4D-A1D5-DB4A05344E3C}">
      <text>
        <r>
          <rPr>
            <b/>
            <sz val="9"/>
            <color indexed="81"/>
            <rFont val="Tahoma"/>
            <family val="2"/>
          </rPr>
          <t>Please insert count of Additional Key Personnel.</t>
        </r>
      </text>
    </comment>
    <comment ref="AI193" authorId="0" shapeId="0" xr:uid="{BF57C74F-232C-462A-A90A-E70463BB4ADF}">
      <text>
        <r>
          <rPr>
            <b/>
            <sz val="9"/>
            <color indexed="81"/>
            <rFont val="Tahoma"/>
            <family val="2"/>
          </rPr>
          <t>Please insert count of Additional Key Personnel.</t>
        </r>
      </text>
    </comment>
    <comment ref="J238" authorId="1" shapeId="0" xr:uid="{B2139A03-0722-4EDD-B530-DDA928D888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96C71A-27A1-42A4-9F7E-8171A1B73B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DF8AB1F-443A-471B-BA62-DD22AF47D4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95F131E8-4949-4E4E-9A45-BE896B6AE168}">
      <text>
        <r>
          <rPr>
            <b/>
            <sz val="9"/>
            <color indexed="81"/>
            <rFont val="Tahoma"/>
            <family val="2"/>
          </rPr>
          <t xml:space="preserve">
Please insert count of Additional Key Personnel.</t>
        </r>
      </text>
    </comment>
    <comment ref="R273" authorId="0" shapeId="0" xr:uid="{DD6A747C-CAB7-434E-B149-687467DD8373}">
      <text>
        <r>
          <rPr>
            <b/>
            <sz val="9"/>
            <color indexed="81"/>
            <rFont val="Tahoma"/>
            <family val="2"/>
          </rPr>
          <t>Please insert count of Additional Key Personnel.</t>
        </r>
      </text>
    </comment>
    <comment ref="AI273" authorId="0" shapeId="0" xr:uid="{D64C6E3C-805E-41BB-9E98-7AF0E2020B48}">
      <text>
        <r>
          <rPr>
            <b/>
            <sz val="9"/>
            <color indexed="81"/>
            <rFont val="Tahoma"/>
            <family val="2"/>
          </rPr>
          <t>Please insert count of Additional Key Personnel.</t>
        </r>
      </text>
    </comment>
    <comment ref="J318" authorId="1" shapeId="0" xr:uid="{1E4443CC-EA0C-4413-9662-9DA804B77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869E43D8-E94D-4386-A92F-A75E3985F1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D23D98B7-1118-4B64-9846-C886DF45E4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C790C6E-174B-40C7-8F13-67C6B7AB76D1}">
      <text>
        <r>
          <rPr>
            <b/>
            <sz val="9"/>
            <color indexed="81"/>
            <rFont val="Tahoma"/>
            <family val="2"/>
          </rPr>
          <t xml:space="preserve">
Please insert count of Additional Key Personnel.</t>
        </r>
      </text>
    </comment>
    <comment ref="R353" authorId="0" shapeId="0" xr:uid="{B08FAF86-1851-4003-BB09-F577A41D2B4E}">
      <text>
        <r>
          <rPr>
            <b/>
            <sz val="9"/>
            <color indexed="81"/>
            <rFont val="Tahoma"/>
            <family val="2"/>
          </rPr>
          <t>Please insert count of Additional Key Personnel.</t>
        </r>
      </text>
    </comment>
    <comment ref="AI353" authorId="0" shapeId="0" xr:uid="{FFE99B20-80BC-4CC4-98F3-993AB2FBF4E6}">
      <text>
        <r>
          <rPr>
            <b/>
            <sz val="9"/>
            <color indexed="81"/>
            <rFont val="Tahoma"/>
            <family val="2"/>
          </rPr>
          <t>Please insert count of Additional Key Personnel.</t>
        </r>
      </text>
    </comment>
    <comment ref="J398" authorId="1" shapeId="0" xr:uid="{D2CD756A-994A-4AE6-A6A0-B2B04F5AD9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814A4FD6-F1D4-4D04-AAD0-4B823DC6F4B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E82F335A-B825-4392-96AF-050E9FCA351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9F3E1E80-C3CD-49B0-99F9-547D3108F178}">
      <text>
        <r>
          <rPr>
            <b/>
            <sz val="9"/>
            <color indexed="81"/>
            <rFont val="Tahoma"/>
            <family val="2"/>
          </rPr>
          <t xml:space="preserve">
Please insert count of Additional Key Personnel.</t>
        </r>
      </text>
    </comment>
    <comment ref="R433" authorId="0" shapeId="0" xr:uid="{4B00CC96-6D31-41DE-9DDD-6ABA4507C2E7}">
      <text>
        <r>
          <rPr>
            <b/>
            <sz val="9"/>
            <color indexed="81"/>
            <rFont val="Tahoma"/>
            <family val="2"/>
          </rPr>
          <t>Please insert count of Additional Key Personnel.</t>
        </r>
      </text>
    </comment>
    <comment ref="AI433" authorId="0" shapeId="0" xr:uid="{4E416F2F-DDEA-46E0-99C3-51C14B1F19B1}">
      <text>
        <r>
          <rPr>
            <b/>
            <sz val="9"/>
            <color indexed="81"/>
            <rFont val="Tahoma"/>
            <family val="2"/>
          </rPr>
          <t>Please insert count of Additional Key Personnel.</t>
        </r>
      </text>
    </comment>
    <comment ref="J478" authorId="1" shapeId="0" xr:uid="{210D9DF8-39C5-4E00-A623-4B2D6A2588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086B8AF-29EA-4C6E-9128-0D6A6079D4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3E5F4DF-3AC4-4A9A-95EC-43F7CFF81F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ABEF5086-5235-4565-8D07-B177E5474F57}">
      <text>
        <r>
          <rPr>
            <b/>
            <sz val="9"/>
            <color indexed="81"/>
            <rFont val="Tahoma"/>
            <family val="2"/>
          </rPr>
          <t xml:space="preserve">
Please insert count of Additional Key Personnel.</t>
        </r>
      </text>
    </comment>
    <comment ref="R513" authorId="0" shapeId="0" xr:uid="{5E43572B-50DC-4FD0-A944-4D55E4AE629F}">
      <text>
        <r>
          <rPr>
            <b/>
            <sz val="9"/>
            <color indexed="81"/>
            <rFont val="Tahoma"/>
            <family val="2"/>
          </rPr>
          <t>Please insert count of Additional Key Personnel.</t>
        </r>
      </text>
    </comment>
    <comment ref="AI513" authorId="0" shapeId="0" xr:uid="{74E51E68-A6EF-47CD-955A-66EA61A17392}">
      <text>
        <r>
          <rPr>
            <b/>
            <sz val="9"/>
            <color indexed="81"/>
            <rFont val="Tahoma"/>
            <family val="2"/>
          </rPr>
          <t>Please insert count of Additional Key Personnel.</t>
        </r>
      </text>
    </comment>
    <comment ref="J558" authorId="1" shapeId="0" xr:uid="{43BADFBF-700B-4F1C-B146-ED264BAFE6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098C9DCC-F5C8-4321-B549-D9F886979C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9DD8E80C-EB8D-40F0-95CB-1A505C7D86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10227DC6-0329-4758-B29C-E5FAED45AF57}">
      <text>
        <r>
          <rPr>
            <b/>
            <sz val="9"/>
            <color indexed="81"/>
            <rFont val="Tahoma"/>
            <family val="2"/>
          </rPr>
          <t xml:space="preserve">
Please insert count of Additional Key Personnel.</t>
        </r>
      </text>
    </comment>
    <comment ref="S33" authorId="0" shapeId="0" xr:uid="{BED3CE62-FF40-40A6-8429-9F24DF52D409}">
      <text>
        <r>
          <rPr>
            <b/>
            <sz val="9"/>
            <color indexed="81"/>
            <rFont val="Tahoma"/>
            <family val="2"/>
          </rPr>
          <t>Please insert count of Additional Key Personnel.</t>
        </r>
      </text>
    </comment>
    <comment ref="AJ33" authorId="0" shapeId="0" xr:uid="{CDA1975A-73E3-4146-A4EC-633E17BC3679}">
      <text>
        <r>
          <rPr>
            <b/>
            <sz val="9"/>
            <color indexed="81"/>
            <rFont val="Tahoma"/>
            <family val="2"/>
          </rPr>
          <t>Please insert count of Additional Key Personnel.</t>
        </r>
      </text>
    </comment>
    <comment ref="J78" authorId="1" shapeId="0" xr:uid="{F36416C1-D8C3-4A46-A124-5EE554E9C64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9FD52F-2235-4ACA-BD14-B6B1294CFA9B}">
      <text>
        <r>
          <rPr>
            <b/>
            <sz val="9"/>
            <color indexed="81"/>
            <rFont val="Tahoma"/>
            <family val="2"/>
          </rPr>
          <t xml:space="preserve">
Please insert count of Additional Key Personnel.</t>
        </r>
      </text>
    </comment>
    <comment ref="R113" authorId="0" shapeId="0" xr:uid="{B10C3E2C-DC09-45B6-B2B7-71611A538413}">
      <text>
        <r>
          <rPr>
            <b/>
            <sz val="9"/>
            <color indexed="81"/>
            <rFont val="Tahoma"/>
            <family val="2"/>
          </rPr>
          <t>Please insert count of Additional Key Personnel.</t>
        </r>
      </text>
    </comment>
    <comment ref="AI113" authorId="0" shapeId="0" xr:uid="{7921A28C-39BB-422A-8B01-653231C76B18}">
      <text>
        <r>
          <rPr>
            <b/>
            <sz val="9"/>
            <color indexed="81"/>
            <rFont val="Tahoma"/>
            <family val="2"/>
          </rPr>
          <t>Please insert count of Additional Key Personnel.</t>
        </r>
      </text>
    </comment>
    <comment ref="J158" authorId="1" shapeId="0" xr:uid="{C2F08873-98E5-4782-B997-1456CBAFA2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5D682B15-58DD-4EE4-8026-6429718C9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F4B4E554-A5B3-4E45-BB54-C2B857E7C88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8172009C-4BF1-46EB-BC8B-420312E62453}">
      <text>
        <r>
          <rPr>
            <b/>
            <sz val="9"/>
            <color indexed="81"/>
            <rFont val="Tahoma"/>
            <family val="2"/>
          </rPr>
          <t xml:space="preserve">
Please insert count of Additional Key Personnel.</t>
        </r>
      </text>
    </comment>
    <comment ref="R193" authorId="0" shapeId="0" xr:uid="{4474F917-FA15-4B4F-8795-2A55D65AF56B}">
      <text>
        <r>
          <rPr>
            <b/>
            <sz val="9"/>
            <color indexed="81"/>
            <rFont val="Tahoma"/>
            <family val="2"/>
          </rPr>
          <t>Please insert count of Additional Key Personnel.</t>
        </r>
      </text>
    </comment>
    <comment ref="AI193" authorId="0" shapeId="0" xr:uid="{554347F9-7CAB-4A93-973E-03D1932B5DBB}">
      <text>
        <r>
          <rPr>
            <b/>
            <sz val="9"/>
            <color indexed="81"/>
            <rFont val="Tahoma"/>
            <family val="2"/>
          </rPr>
          <t>Please insert count of Additional Key Personnel.</t>
        </r>
      </text>
    </comment>
    <comment ref="J238" authorId="1" shapeId="0" xr:uid="{8F851910-1F23-4A10-BA04-B1D040BDF7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6F5CBE8-6848-42DB-ABC3-25639AF840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9C6463BE-30AF-465D-9E1F-3772445947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0C8B76FF-736F-4A1E-B35E-95E95EFFF362}">
      <text>
        <r>
          <rPr>
            <b/>
            <sz val="9"/>
            <color indexed="81"/>
            <rFont val="Tahoma"/>
            <family val="2"/>
          </rPr>
          <t xml:space="preserve">
Please insert count of Additional Key Personnel.</t>
        </r>
      </text>
    </comment>
    <comment ref="R273" authorId="0" shapeId="0" xr:uid="{C3AFE5BE-653F-4FD4-BE6A-701CC4A0BD66}">
      <text>
        <r>
          <rPr>
            <b/>
            <sz val="9"/>
            <color indexed="81"/>
            <rFont val="Tahoma"/>
            <family val="2"/>
          </rPr>
          <t>Please insert count of Additional Key Personnel.</t>
        </r>
      </text>
    </comment>
    <comment ref="AI273" authorId="0" shapeId="0" xr:uid="{E78EBEC4-1B63-4238-8B4B-229AEE6FA83C}">
      <text>
        <r>
          <rPr>
            <b/>
            <sz val="9"/>
            <color indexed="81"/>
            <rFont val="Tahoma"/>
            <family val="2"/>
          </rPr>
          <t>Please insert count of Additional Key Personnel.</t>
        </r>
      </text>
    </comment>
    <comment ref="J318" authorId="1" shapeId="0" xr:uid="{0B127100-BBC5-4CAF-9C86-4D17CE23E61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C71784A-79AE-4382-A618-F8C57ECF43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7796D9D2-88D5-4FD8-AD0D-9C272B09C0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FA06D2A-BD7C-41B7-8949-6F410F51E53A}">
      <text>
        <r>
          <rPr>
            <b/>
            <sz val="9"/>
            <color indexed="81"/>
            <rFont val="Tahoma"/>
            <family val="2"/>
          </rPr>
          <t xml:space="preserve">
Please insert count of Additional Key Personnel.</t>
        </r>
      </text>
    </comment>
    <comment ref="R353" authorId="0" shapeId="0" xr:uid="{5A54F977-B7D2-4F28-8F7F-85BC9519186F}">
      <text>
        <r>
          <rPr>
            <b/>
            <sz val="9"/>
            <color indexed="81"/>
            <rFont val="Tahoma"/>
            <family val="2"/>
          </rPr>
          <t>Please insert count of Additional Key Personnel.</t>
        </r>
      </text>
    </comment>
    <comment ref="AI353" authorId="0" shapeId="0" xr:uid="{3D37D61E-CAEC-42AC-AA8A-AE7604D74FAB}">
      <text>
        <r>
          <rPr>
            <b/>
            <sz val="9"/>
            <color indexed="81"/>
            <rFont val="Tahoma"/>
            <family val="2"/>
          </rPr>
          <t>Please insert count of Additional Key Personnel.</t>
        </r>
      </text>
    </comment>
    <comment ref="J398" authorId="1" shapeId="0" xr:uid="{1BFD6BC8-31D2-43F8-B4E3-B395A62345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1AE0F3-A120-4A29-8335-FC0BFAED9EE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DF3B02CF-EFF6-4DB0-963B-E8B2F50632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00C12A36-969A-4B79-A1AB-31A7C71BD09A}">
      <text>
        <r>
          <rPr>
            <b/>
            <sz val="9"/>
            <color indexed="81"/>
            <rFont val="Tahoma"/>
            <family val="2"/>
          </rPr>
          <t xml:space="preserve">
Please insert count of Additional Key Personnel.</t>
        </r>
      </text>
    </comment>
    <comment ref="R433" authorId="0" shapeId="0" xr:uid="{44D613BB-D501-4F70-B1D3-D711E7CFEE38}">
      <text>
        <r>
          <rPr>
            <b/>
            <sz val="9"/>
            <color indexed="81"/>
            <rFont val="Tahoma"/>
            <family val="2"/>
          </rPr>
          <t>Please insert count of Additional Key Personnel.</t>
        </r>
      </text>
    </comment>
    <comment ref="AI433" authorId="0" shapeId="0" xr:uid="{618A187B-0DB1-4A75-B4A5-9309A22B277D}">
      <text>
        <r>
          <rPr>
            <b/>
            <sz val="9"/>
            <color indexed="81"/>
            <rFont val="Tahoma"/>
            <family val="2"/>
          </rPr>
          <t>Please insert count of Additional Key Personnel.</t>
        </r>
      </text>
    </comment>
    <comment ref="J478" authorId="1" shapeId="0" xr:uid="{9F3512E3-C803-4595-9595-920DF2D32E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F6E4AC13-3B62-4C93-9C2B-2FB3213CC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47D6A28B-AA7D-4A7E-9DE4-1BDFBA500D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165CD73-1E5D-42E1-BC96-7E41A80AB1B4}">
      <text>
        <r>
          <rPr>
            <b/>
            <sz val="9"/>
            <color indexed="81"/>
            <rFont val="Tahoma"/>
            <family val="2"/>
          </rPr>
          <t xml:space="preserve">
Please insert count of Additional Key Personnel.</t>
        </r>
      </text>
    </comment>
    <comment ref="R513" authorId="0" shapeId="0" xr:uid="{FD931315-0D83-4995-A79D-F898DA38CE3D}">
      <text>
        <r>
          <rPr>
            <b/>
            <sz val="9"/>
            <color indexed="81"/>
            <rFont val="Tahoma"/>
            <family val="2"/>
          </rPr>
          <t>Please insert count of Additional Key Personnel.</t>
        </r>
      </text>
    </comment>
    <comment ref="AI513" authorId="0" shapeId="0" xr:uid="{8C3CECED-F304-4301-99E5-0CC4A95A5D86}">
      <text>
        <r>
          <rPr>
            <b/>
            <sz val="9"/>
            <color indexed="81"/>
            <rFont val="Tahoma"/>
            <family val="2"/>
          </rPr>
          <t>Please insert count of Additional Key Personnel.</t>
        </r>
      </text>
    </comment>
    <comment ref="J558" authorId="1" shapeId="0" xr:uid="{2CAC4E5C-EB37-430D-BAD0-A649516B66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D5AB56D-0EFE-411A-ABEF-0595B522FB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0127AAA-8476-4792-A24D-64FAD650A1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9542E252-478F-4E7F-8664-292B41546C78}">
      <text>
        <r>
          <rPr>
            <b/>
            <sz val="9"/>
            <color indexed="81"/>
            <rFont val="Tahoma"/>
            <family val="2"/>
          </rPr>
          <t xml:space="preserve">
Please insert count of Additional Key Personnel.</t>
        </r>
      </text>
    </commen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J75"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029C16E-9FA7-4091-B62B-0DFB070BD983}">
      <text>
        <r>
          <rPr>
            <b/>
            <sz val="9"/>
            <color indexed="81"/>
            <rFont val="Tahoma"/>
            <family val="2"/>
          </rPr>
          <t>Please insert count of Additional Key Personnel.</t>
        </r>
      </text>
    </commen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J75"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D37E0697-AC04-40C7-A238-C27062FDA21C}">
      <text>
        <r>
          <rPr>
            <b/>
            <sz val="9"/>
            <color indexed="81"/>
            <rFont val="Tahoma"/>
            <family val="2"/>
          </rPr>
          <t>Please insert count of Additional Key Personnel.</t>
        </r>
      </text>
    </commen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J75" authorId="1" shapeId="0" xr:uid="{69798252-DF84-44E4-8D4E-82FF1BC7271D}">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ABF41482-2C70-4C38-96DE-03347A131ED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B6E5C1A8-C35B-447B-A0A5-9D74DDF079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29EBFA4-3949-4CB9-93B2-A01620F80DA9}">
      <text>
        <r>
          <rPr>
            <b/>
            <sz val="9"/>
            <color indexed="81"/>
            <rFont val="Tahoma"/>
            <family val="2"/>
          </rPr>
          <t>Please insert count of Additional Key Personnel.</t>
        </r>
      </text>
    </commen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J75" authorId="1" shapeId="0" xr:uid="{C79CE294-CD16-471D-8DA4-80147C40EDA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D8665D-FCF5-4CDF-935D-39869F7B14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A08A70B-B873-431F-A3BD-C0A3C94E39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BAD157C8-381E-411E-9D21-AFC2C8B15B3D}">
      <text>
        <r>
          <rPr>
            <b/>
            <sz val="9"/>
            <color indexed="81"/>
            <rFont val="Tahoma"/>
            <family val="2"/>
          </rPr>
          <t>Please insert count of Additional Key Personnel.</t>
        </r>
      </text>
    </commen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J75" authorId="1" shapeId="0" xr:uid="{19DB5F27-0F36-4EC1-9A78-3BDAE885136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7327386C-86D8-49DC-8C29-90F7D126F7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2AC9DDB-4B9C-4C86-8B23-58FE262F3E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1211734A-94CD-459C-99C1-F4AA2B6D734E}">
      <text>
        <r>
          <rPr>
            <b/>
            <sz val="9"/>
            <color indexed="81"/>
            <rFont val="Tahoma"/>
            <family val="2"/>
          </rPr>
          <t>Please insert count of Additional Key Personnel.</t>
        </r>
      </text>
    </commen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J75" authorId="1" shapeId="0" xr:uid="{43E9585A-7E89-464F-A47F-518E9AF0404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EB1360E6-1299-4C69-ACF6-E17D037BDE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770D78D-2951-434C-8E2E-51D1899555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5F366F20-FA6D-4BDC-9923-F975747AE762}">
      <text>
        <r>
          <rPr>
            <b/>
            <sz val="9"/>
            <color indexed="81"/>
            <rFont val="Tahoma"/>
            <family val="2"/>
          </rPr>
          <t>Please insert count of Additional Key Personnel.</t>
        </r>
      </text>
    </commen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5" authorId="1" shapeId="0" xr:uid="{4A02E754-0846-4653-BEC7-01531FB388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90D0D2-A5E2-43A0-BAD9-371ED805BA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B319AA1-AE88-4F17-853B-4B6A3CDD82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<sst xmlns="http://schemas.openxmlformats.org/spreadsheetml/2006/main" count="23957" uniqueCount="453">
  <si>
    <t>Principal Investigator's Name:</t>
  </si>
  <si>
    <t xml:space="preserve">Applying Organization Name: </t>
  </si>
  <si>
    <t xml:space="preserve">Proposed Project Title: </t>
  </si>
  <si>
    <t>YEAR 1</t>
  </si>
  <si>
    <t>Match</t>
  </si>
  <si>
    <t>YEAR 2</t>
  </si>
  <si>
    <t>YEAR 3</t>
  </si>
  <si>
    <t>YEAR 4</t>
  </si>
  <si>
    <t>YEAR 5</t>
  </si>
  <si>
    <t>Equipment</t>
  </si>
  <si>
    <t>Travel</t>
  </si>
  <si>
    <t xml:space="preserve">Other Direct Costs </t>
  </si>
  <si>
    <t>Totals ($)</t>
  </si>
  <si>
    <t>Project Role</t>
  </si>
  <si>
    <t>Calendar Months</t>
  </si>
  <si>
    <t>Cash Match</t>
  </si>
  <si>
    <t>In-Kind Match</t>
  </si>
  <si>
    <t>Funds Requested ($)</t>
  </si>
  <si>
    <t>Total</t>
  </si>
  <si>
    <t>Post Doctoral Associates</t>
  </si>
  <si>
    <t>Graduate Students</t>
  </si>
  <si>
    <t>Undergraduate Students</t>
  </si>
  <si>
    <t>Administrative Staff</t>
  </si>
  <si>
    <t>Other</t>
  </si>
  <si>
    <t>Equipment over $5,000</t>
  </si>
  <si>
    <t>Total Equipment Cost</t>
  </si>
  <si>
    <t>Total Travel Cost</t>
  </si>
  <si>
    <t>Other Direct Costs</t>
  </si>
  <si>
    <t>Materials and Supplies</t>
  </si>
  <si>
    <t>Data Management</t>
  </si>
  <si>
    <t>Equipment or Facility Rental/User Fees</t>
  </si>
  <si>
    <t>Printing and Publications</t>
  </si>
  <si>
    <t>Consulting &amp; Professional Fees</t>
  </si>
  <si>
    <t>Travel &amp; Accommodations</t>
  </si>
  <si>
    <t>Conferences, Conventions, Meetings</t>
  </si>
  <si>
    <t>Computers</t>
  </si>
  <si>
    <t>Total Other Direct Costs</t>
  </si>
  <si>
    <t>Total Indirect Costs</t>
  </si>
  <si>
    <t>Total Match</t>
  </si>
  <si>
    <t>Cash Match:</t>
  </si>
  <si>
    <t>In-Kind Match:</t>
  </si>
  <si>
    <t>Request from FFAR:</t>
  </si>
  <si>
    <t>In-Kind Match Percentage (must be less than 50%):</t>
  </si>
  <si>
    <t>Year 1</t>
  </si>
  <si>
    <t>Year 5</t>
  </si>
  <si>
    <t>Year 4</t>
  </si>
  <si>
    <t>Year 3</t>
  </si>
  <si>
    <t>Year 2</t>
  </si>
  <si>
    <t>Total IDC</t>
  </si>
  <si>
    <t>Training Support Cost/Participants</t>
  </si>
  <si>
    <t>Totals</t>
  </si>
  <si>
    <t>Matching Funder Name</t>
  </si>
  <si>
    <t>Point of Contact</t>
  </si>
  <si>
    <t>Type of Organization</t>
  </si>
  <si>
    <t>Corporation</t>
  </si>
  <si>
    <t>Non-profit</t>
  </si>
  <si>
    <t>Grand Total Project Budget</t>
  </si>
  <si>
    <t>H. Total Project Budget</t>
  </si>
  <si>
    <t>Commodity Group</t>
  </si>
  <si>
    <t>Foreign Government</t>
  </si>
  <si>
    <t>Individual</t>
  </si>
  <si>
    <t>State Government</t>
  </si>
  <si>
    <t>Trade Association</t>
  </si>
  <si>
    <t>University / College</t>
  </si>
  <si>
    <t>FFAR Fringe</t>
  </si>
  <si>
    <t>Key Personnel salary</t>
  </si>
  <si>
    <t>Other Personnel salary</t>
  </si>
  <si>
    <t>Subawards</t>
  </si>
  <si>
    <t>Contractual Costs</t>
  </si>
  <si>
    <t>Total Direct Costs</t>
  </si>
  <si>
    <t>Key Personnel Fringe</t>
  </si>
  <si>
    <t>Other Personnel fringe</t>
  </si>
  <si>
    <t>Total Salary, Wages, and Fringe Benefits</t>
  </si>
  <si>
    <t>Funds Requested</t>
  </si>
  <si>
    <t>FFAR Request</t>
  </si>
  <si>
    <t>Matching Funder Information</t>
  </si>
  <si>
    <t>Cash Salary</t>
  </si>
  <si>
    <t>Cash Fringe</t>
  </si>
  <si>
    <t>Cash Total</t>
  </si>
  <si>
    <t>Key Personnel</t>
  </si>
  <si>
    <t>Full Name</t>
  </si>
  <si>
    <t>Revised FFAR</t>
  </si>
  <si>
    <t>Revised Year 1</t>
  </si>
  <si>
    <t>Revised Match</t>
  </si>
  <si>
    <t>Prepared By:</t>
  </si>
  <si>
    <t>Date:</t>
  </si>
  <si>
    <t>Preparer Email:</t>
  </si>
  <si>
    <t>PI Certification:</t>
  </si>
  <si>
    <t>Interest Generated (if any)</t>
  </si>
  <si>
    <t>Y1 Start Date</t>
  </si>
  <si>
    <t>Y1 End Date</t>
  </si>
  <si>
    <t xml:space="preserve">Applicant Organization Name: </t>
  </si>
  <si>
    <t>Original Annual Budget</t>
  </si>
  <si>
    <t>Research Activities</t>
  </si>
  <si>
    <t xml:space="preserve"> </t>
  </si>
  <si>
    <t>Indirect Costs</t>
  </si>
  <si>
    <t>Project Totals</t>
  </si>
  <si>
    <t>Year 1 Spending Report</t>
  </si>
  <si>
    <t>Year 1 Request from FFAR</t>
  </si>
  <si>
    <t>Net FFAR Funds Change</t>
  </si>
  <si>
    <t>Net Cash Match Change</t>
  </si>
  <si>
    <t>Net In-Kind Match Change</t>
  </si>
  <si>
    <t>Net Total Match Change</t>
  </si>
  <si>
    <t>Net Total Change</t>
  </si>
  <si>
    <t>Total Year 1 Match</t>
  </si>
  <si>
    <t>Year 1 Variance</t>
  </si>
  <si>
    <t>Year 2 Variance</t>
  </si>
  <si>
    <t>Year 1 Cash</t>
  </si>
  <si>
    <t>Year 1 In-Kind</t>
  </si>
  <si>
    <t>Difference</t>
  </si>
  <si>
    <t>Rebudgeted Matching Funder Information</t>
  </si>
  <si>
    <t>Project IDC Rate</t>
  </si>
  <si>
    <t>Project IDC Variable</t>
  </si>
  <si>
    <t>Revised Year 2</t>
  </si>
  <si>
    <t>Revised Year 3</t>
  </si>
  <si>
    <t>Revised Year 4</t>
  </si>
  <si>
    <t>Revised Year 5</t>
  </si>
  <si>
    <t>Revised Totals ($)</t>
  </si>
  <si>
    <t>Y2 Start Date</t>
  </si>
  <si>
    <t>Y2 End Date</t>
  </si>
  <si>
    <t>Year 2 Request from FFAR</t>
  </si>
  <si>
    <t>Total Year 2 Match</t>
  </si>
  <si>
    <t>Year 2 Spending Report</t>
  </si>
  <si>
    <t xml:space="preserve">Year 2 </t>
  </si>
  <si>
    <t>Obtained by Grantee</t>
  </si>
  <si>
    <t>Disbursed by FFAR</t>
  </si>
  <si>
    <t>Year 2 Cash</t>
  </si>
  <si>
    <t>Year 2 In-Kind</t>
  </si>
  <si>
    <t>Year 3 Cash</t>
  </si>
  <si>
    <t>Year 3 In-Kind</t>
  </si>
  <si>
    <t>Year 4 Cash</t>
  </si>
  <si>
    <t>Year 4 In-Kind</t>
  </si>
  <si>
    <t>Year 5 Cash</t>
  </si>
  <si>
    <t>Year 5 In-Kind</t>
  </si>
  <si>
    <t>Instructions: Match means moneys or services the grantee will procure and certify, FFAR request means disbursement requested from FFAR</t>
  </si>
  <si>
    <t xml:space="preserve">Subawards </t>
  </si>
  <si>
    <t>Total Subaward</t>
  </si>
  <si>
    <t>Total Subawards</t>
  </si>
  <si>
    <t>Match Ratio (FFAR Funds : Match)</t>
  </si>
  <si>
    <t>:</t>
  </si>
  <si>
    <t>Rebudget Net Change</t>
  </si>
  <si>
    <t>Net Change</t>
  </si>
  <si>
    <t>Rebudget IDC Rate</t>
  </si>
  <si>
    <t>In-Kind Total</t>
  </si>
  <si>
    <t>FFAR Total</t>
  </si>
  <si>
    <t>Unless otherwise stated, FFAR requires a minimum 1:1 match. Please complete the Matching Details tab to show the details of your project's matching funds. Matching funds that do not meet FFAR’s Matching Requirement Guidelines will not be accepted as a match. Under-matching is NOT allowed in Year 1 of the project and all funds requested in the first year must meet the minimum 1:1 requirement. Year 2 and onward may have under-match as long as the under-matched amount is less than or equal to a previous over-matched amount and the overall budget meets the minimum 1:1 match.</t>
  </si>
  <si>
    <t>Link to FFAR's Matching Guidelines Document</t>
  </si>
  <si>
    <t xml:space="preserve">If your proposal application includes one or more subawards, complete a Subaward tab for each. Please review the information in each annual tab against the automatically pre-populated form information in the Cumulative Budget worksheet to validate your budget information. If revisions are needed in the Cumulative Budget worksheet, your revisions must take place in the corresponding annual tab. </t>
  </si>
  <si>
    <t>B. FORMATTING AND DEFINITIONS</t>
  </si>
  <si>
    <r>
      <t>FORMATTING:</t>
    </r>
    <r>
      <rPr>
        <sz val="12"/>
        <color rgb="FF413D49"/>
        <rFont val="Calibri"/>
        <family val="2"/>
        <scheme val="minor"/>
      </rPr>
      <t xml:space="preserve"> This workbook includes formulas and is formatted to help applicants use the different worksheets. Please DO NOT change the autofilled formulas (green cells), or page formatting in this workbook. Any section/s of the budget that may not be compliant with FFAR policies will show as orange cells.</t>
    </r>
  </si>
  <si>
    <r>
      <t>ANNUAL BUDGET YEARS:</t>
    </r>
    <r>
      <rPr>
        <sz val="12"/>
        <color rgb="FF413D49"/>
        <rFont val="Calibri"/>
        <family val="2"/>
        <scheme val="minor"/>
      </rPr>
      <t xml:space="preserve"> Your project budget is organized by the annual budget year(s) for the entire project. A FFAR budget year is twelve (12) calendar months. If funded, your Financial Status Report(s) will be evaluated based on the submitted proposed budget and the actual expended budget to date of the report.</t>
    </r>
  </si>
  <si>
    <r>
      <t>DIRECT COST CATEGORIES:</t>
    </r>
    <r>
      <rPr>
        <sz val="12"/>
        <color rgb="FF413D49"/>
        <rFont val="Calibri"/>
        <family val="2"/>
        <scheme val="minor"/>
      </rPr>
      <t xml:space="preserve"> Applicants should enter direct costs for each of the annual budget year(s) they have selected. Use the direct cost categories as defined below.  </t>
    </r>
  </si>
  <si>
    <r>
      <t>Fringe Benefits:</t>
    </r>
    <r>
      <rPr>
        <sz val="12"/>
        <color rgb="FF413D49"/>
        <rFont val="Calibri"/>
        <family val="2"/>
        <scheme val="minor"/>
      </rPr>
      <t xml:space="preserve"> cost of ordinary project personnel benefits (entered as a percent of effort of salary on the project).</t>
    </r>
  </si>
  <si>
    <r>
      <t>Capital Equipment:</t>
    </r>
    <r>
      <rPr>
        <sz val="12"/>
        <color rgb="FF413D49"/>
        <rFont val="Calibri"/>
        <family val="2"/>
        <scheme val="minor"/>
      </rPr>
      <t xml:space="preserve"> is tangible property having an acquisition value of $5,000 or more per unit and a useful life expectancy of more than one year. This property should be used to manufacture a product, provide a service, or be used to sell, store and deliver merchandise and/or services directly related to achieving the goals of the proposed project. Repairs, maintenance parts or components, warranty costs, maintenance contracts or annual software licensing fees are not considered capital equipment and should not be charged to FFAR proposed project expenses. </t>
    </r>
  </si>
  <si>
    <r>
      <t>Travel &amp; Accommodations:</t>
    </r>
    <r>
      <rPr>
        <sz val="12"/>
        <color rgb="FF413D49"/>
        <rFont val="Calibri"/>
        <family val="2"/>
        <scheme val="minor"/>
      </rPr>
      <t xml:space="preserve"> all necessary, related, and incidental travel and accommodation expenses specifically for the proposed project.</t>
    </r>
  </si>
  <si>
    <r>
      <t>Materials &amp; Supplies:</t>
    </r>
    <r>
      <rPr>
        <sz val="12"/>
        <color rgb="FF413D49"/>
        <rFont val="Calibri"/>
        <family val="2"/>
        <scheme val="minor"/>
      </rPr>
      <t xml:space="preserve"> cost of project supplies and services (photocopying, shipping, samples, etc.) specifically related to the proposed project (not general indirect or F&amp;A costs).</t>
    </r>
  </si>
  <si>
    <r>
      <t>Computers &amp; Equipment:</t>
    </r>
    <r>
      <rPr>
        <sz val="12"/>
        <color rgb="FF413D49"/>
        <rFont val="Calibri"/>
        <family val="2"/>
        <scheme val="minor"/>
      </rPr>
      <t xml:space="preserve"> cost of computers, peripherals, and other equipment purchased and used for the proposed project (not general indirect costs). Computers &amp; Equipment valued at $5,000 or more should be listed under "Capital Equipment."</t>
    </r>
  </si>
  <si>
    <r>
      <t>Printing &amp; Publications:</t>
    </r>
    <r>
      <rPr>
        <sz val="12"/>
        <color rgb="FF413D49"/>
        <rFont val="Calibri"/>
        <family val="2"/>
        <scheme val="minor"/>
      </rPr>
      <t xml:space="preserve"> cost of producing or purchasing printed materials (books, newsletters, etc.) or electronic media (videos, DVD, etc.) used or produced directly as a part of the proposed project. </t>
    </r>
  </si>
  <si>
    <r>
      <t>Consulting &amp; Professional Fees:</t>
    </r>
    <r>
      <rPr>
        <sz val="12"/>
        <color rgb="FF413D49"/>
        <rFont val="Calibri"/>
        <family val="2"/>
        <scheme val="minor"/>
      </rPr>
      <t xml:space="preserve"> amounts paid non-employees retained specifically to complete work for the proposed project. </t>
    </r>
  </si>
  <si>
    <r>
      <t>Conferences, Conventions, Meetings:</t>
    </r>
    <r>
      <rPr>
        <sz val="12"/>
        <color rgb="FF413D49"/>
        <rFont val="Calibri"/>
        <family val="2"/>
        <scheme val="minor"/>
      </rPr>
      <t xml:space="preserve"> registration fees for employees or consultants directly working on the proposed projects; costs for meetings or conferences held in conjunction with the proposed project. </t>
    </r>
  </si>
  <si>
    <r>
      <t xml:space="preserve">Subcontracts: </t>
    </r>
    <r>
      <rPr>
        <sz val="12"/>
        <color rgb="FF413D49"/>
        <rFont val="Calibri"/>
        <family val="2"/>
        <scheme val="minor"/>
      </rPr>
      <t>Individual subcontracts must provide a detailed budget within the Subcontract worksheets. A description of the services being provided for all subcontracts must be provided in the budget narrative. Indirect costs associated with a subcontract cannot exceed 10% of the subcontract’s budget. The combined indirect costs for the grant, including subcontracts, cannot exceed 10% for the total budget being requested.</t>
    </r>
  </si>
  <si>
    <r>
      <t>Budget Revisions</t>
    </r>
    <r>
      <rPr>
        <sz val="12"/>
        <color theme="1"/>
        <rFont val="Calibri"/>
        <family val="2"/>
        <scheme val="minor"/>
      </rPr>
      <t>: Once an award is activated, budget revisions greater than 25% in any budget category (i.e., PI salary, Technical Personnel, Supplies, Equipment, Other) require written approval from FFAR. Under no circumstances will the total budget for a project be increased beyond the original terms. FFAR reserves the right to implement a penalty and/or hold the next payment until the issue is resolved for all budget revisions greater than 25% made without Association approval. Written approval is not required if the revision is less than 25% of the budget category.</t>
    </r>
  </si>
  <si>
    <r>
      <rPr>
        <b/>
        <sz val="12"/>
        <color theme="1"/>
        <rFont val="Calibri"/>
        <family val="2"/>
        <scheme val="minor"/>
      </rPr>
      <t>INDIRECT COSTS:</t>
    </r>
    <r>
      <rPr>
        <sz val="12"/>
        <color theme="1"/>
        <rFont val="Calibri"/>
        <family val="2"/>
        <scheme val="minor"/>
      </rPr>
      <t xml:space="preserve"> FFAR allows applicants to use up to ten percent (10%) of the total funds requested from FFAR, and up to ten percent (10%) of the required one-to-one institution matching funds towards indirect costs. FFAR’s indirect cost allotment is not an indirect cost rate applied to the total modified direct costs but instead it is an overall allotment from the Total Funds Requested, also known as Total Project Costs, to be used for indirect costs by the institution. This means 90% of the total funds requested must go directly to the proposed research. 
Example: Say your request (in other words, your total direct cost) from FFAR is $100,000. Your total project cost is: $100,000 ÷ 0.9 = $111,111.11. How is the FFAR F&amp;A policy applied?  $111,111.11 (total project cost) minus $100,000.00 (total direct cost) = $11,111.11 (F&amp;A cost). Your total award then is: $100,000.00 + $11,111.11 = $111,111.11. So FFAR's Effective F&amp;A rate is: 11.11%. This rate also applies to the total committed matching funds. If you want to determine the Total Direct Cost you have to work with, use the following formula: TDC = TPC /1.1111.
No part of your indirect cost can be offered towards your required matching funds. Unrecovered indirect cost, defined as the difference between an award recipient’s federally negotiated indirect cost rate and FFAR’s ten percent (10%) indirect cost allotment, MUST NOT be offered and will not be accepted as a match contribution.
</t>
    </r>
  </si>
  <si>
    <r>
      <rPr>
        <b/>
        <sz val="12"/>
        <color theme="1"/>
        <rFont val="Calibri"/>
        <family val="2"/>
        <scheme val="minor"/>
      </rPr>
      <t>Personnel</t>
    </r>
    <r>
      <rPr>
        <sz val="12"/>
        <color theme="1"/>
        <rFont val="Calibri"/>
        <family val="2"/>
        <scheme val="minor"/>
      </rPr>
      <t xml:space="preserve">: compensation to individuals working directly on the proposed project. Salary requested cannot exceed the NIH Salary Cap. </t>
    </r>
  </si>
  <si>
    <t>FFAR Salary</t>
  </si>
  <si>
    <t>Year 1 Cash Match</t>
  </si>
  <si>
    <t>Total Year 1 Budget</t>
  </si>
  <si>
    <t>In-Kind Percentage (must be less than 50%)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</si>
  <si>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</si>
  <si>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Itemized Obtained Match</t>
  </si>
  <si>
    <t>Annual Obtained Match</t>
  </si>
  <si>
    <t>Itemized Budgeted Annual Match</t>
  </si>
  <si>
    <t>Budgeted Annual Match</t>
  </si>
  <si>
    <t xml:space="preserve">Additional Key Personnel: </t>
  </si>
  <si>
    <t>Subtotal Additional Personnel</t>
  </si>
  <si>
    <t>Subtotals Before Indirect Costs</t>
  </si>
  <si>
    <t>Combined Match Before Indirect Costs</t>
  </si>
  <si>
    <t>Year 2 Cash Match</t>
  </si>
  <si>
    <t>Total Year 2 Budget</t>
  </si>
  <si>
    <t xml:space="preserve">Additional Personnel </t>
  </si>
  <si>
    <t>Total Personnel Salary, Wage, and Fringe Benefits</t>
  </si>
  <si>
    <t>Count of Additional Personnel</t>
  </si>
  <si>
    <t>Subotals Before Indirect Costs</t>
  </si>
  <si>
    <t>Total Match:</t>
  </si>
  <si>
    <t>FFAR Funds Spent</t>
  </si>
  <si>
    <t>Cash Match Spent</t>
  </si>
  <si>
    <t>In-Kind Match Spent</t>
  </si>
  <si>
    <t>Total Match Spent</t>
  </si>
  <si>
    <t>Year 1 Project Spent</t>
  </si>
  <si>
    <t>FFAR Funds Balance</t>
  </si>
  <si>
    <t>Cash Match Balance</t>
  </si>
  <si>
    <t>In-Kind Match Balance</t>
  </si>
  <si>
    <t>Year 1 Project Balance</t>
  </si>
  <si>
    <t>Total Match Balance</t>
  </si>
  <si>
    <t>Year 2 Project Spent</t>
  </si>
  <si>
    <t>Year 2 Project Balance</t>
  </si>
  <si>
    <t>Start Date:</t>
  </si>
  <si>
    <t>End Date:</t>
  </si>
  <si>
    <t>Additional Direct Costs</t>
  </si>
  <si>
    <t xml:space="preserve">Subototal Key Personnel: </t>
  </si>
  <si>
    <t xml:space="preserve">Subtotal Key Personnel: </t>
  </si>
  <si>
    <t>FFAR IDC Rate</t>
  </si>
  <si>
    <t>Match IDC Rate</t>
  </si>
  <si>
    <t>ANNUAL CUMULATIVE BUDGET</t>
  </si>
  <si>
    <t>Actual Expenditures</t>
  </si>
  <si>
    <t>IDC Expenditures</t>
  </si>
  <si>
    <t>Total Expenditures</t>
  </si>
  <si>
    <t>Total IDC Expenditures</t>
  </si>
  <si>
    <t>YEAR 6</t>
  </si>
  <si>
    <t>Revised Year 6</t>
  </si>
  <si>
    <t>Year 6</t>
  </si>
  <si>
    <t>YEAR 7</t>
  </si>
  <si>
    <t>Revised Year 7</t>
  </si>
  <si>
    <t>Year 7</t>
  </si>
  <si>
    <t>Year 1 Re-Budget</t>
  </si>
  <si>
    <t>Year 2 Re-Budget</t>
  </si>
  <si>
    <t>Year 6 Cash</t>
  </si>
  <si>
    <t>Year 6 In-Kind</t>
  </si>
  <si>
    <t>Year 7 Cash</t>
  </si>
  <si>
    <t>Year 7 In-Kind</t>
  </si>
  <si>
    <t>Y3 Start Date</t>
  </si>
  <si>
    <t>Y3 End Date</t>
  </si>
  <si>
    <t>Year 3 Request from FFAR</t>
  </si>
  <si>
    <t>Year 3 Cash Match</t>
  </si>
  <si>
    <t>Total Year 3 Match</t>
  </si>
  <si>
    <t>Total Year 3 Budget</t>
  </si>
  <si>
    <t>Y4 Start Date</t>
  </si>
  <si>
    <t>Y4 End Date</t>
  </si>
  <si>
    <t>Year 4 Request from FFAR</t>
  </si>
  <si>
    <t>Year 4 Cash Match</t>
  </si>
  <si>
    <t>Total Year 4 Match</t>
  </si>
  <si>
    <t>Total Year 4 Budget</t>
  </si>
  <si>
    <t>Y5 Start Date</t>
  </si>
  <si>
    <t>Y5 End Date</t>
  </si>
  <si>
    <t>Year 5 Request from FFAR</t>
  </si>
  <si>
    <t>Year 5 Cash Match</t>
  </si>
  <si>
    <t>Total Year 5 Match</t>
  </si>
  <si>
    <t>Total Year 5 Budget</t>
  </si>
  <si>
    <t>Y6 Start Date</t>
  </si>
  <si>
    <t>Y6 End Date</t>
  </si>
  <si>
    <t>Year 6 Request from FFAR</t>
  </si>
  <si>
    <t>Year 6 Cash Match</t>
  </si>
  <si>
    <t>Total Year 6 Match</t>
  </si>
  <si>
    <t>Total Year 6 Budget</t>
  </si>
  <si>
    <t>Y7 Start Date</t>
  </si>
  <si>
    <t>Y7 End Date</t>
  </si>
  <si>
    <t>Year 7 Request from FFAR</t>
  </si>
  <si>
    <t>Year 7 Cash Match</t>
  </si>
  <si>
    <t>Total Year 7 Match</t>
  </si>
  <si>
    <t>Total Year 7 Budget</t>
  </si>
  <si>
    <t>Year 3 Re-Budget</t>
  </si>
  <si>
    <t>Year 4 Re-Budget</t>
  </si>
  <si>
    <t>Year 3 Variance</t>
  </si>
  <si>
    <t>Year 5 Re-Budget</t>
  </si>
  <si>
    <t xml:space="preserve">Year 5 </t>
  </si>
  <si>
    <t>Year 4 Variance</t>
  </si>
  <si>
    <t>Year 6 Re-Budget</t>
  </si>
  <si>
    <t xml:space="preserve">Year 6 </t>
  </si>
  <si>
    <t>Year 5 Variance</t>
  </si>
  <si>
    <t>Year 7 Re-Budget</t>
  </si>
  <si>
    <t xml:space="preserve">Year 7 </t>
  </si>
  <si>
    <t>Year 6 Variance</t>
  </si>
  <si>
    <t>Year 3 Spending Report</t>
  </si>
  <si>
    <t>Year 3 Project Spent</t>
  </si>
  <si>
    <t>Year 3 Project Balance</t>
  </si>
  <si>
    <t xml:space="preserve">Year 4 </t>
  </si>
  <si>
    <t>Year 4 Spending Report</t>
  </si>
  <si>
    <t>Year 4 Project Spent</t>
  </si>
  <si>
    <t>Year 4 Project Balance</t>
  </si>
  <si>
    <t>Year 5 Spending Report</t>
  </si>
  <si>
    <t>Year 5 Project Spent</t>
  </si>
  <si>
    <t>Year 5 Project Balance</t>
  </si>
  <si>
    <t>Year 6 Spending Report</t>
  </si>
  <si>
    <t>Year 6 Project Spent</t>
  </si>
  <si>
    <t>Year 6 Project Balance</t>
  </si>
  <si>
    <t>Year 7 Spending Report</t>
  </si>
  <si>
    <t>Year 7 Variance</t>
  </si>
  <si>
    <t>Year 7 Project Spent</t>
  </si>
  <si>
    <t>Year 7 Project Balance</t>
  </si>
  <si>
    <t>Subaward 1</t>
  </si>
  <si>
    <t>Subaward Institution:</t>
  </si>
  <si>
    <t>Subaward Point of Contact:</t>
  </si>
  <si>
    <t>Point of Contact Email:</t>
  </si>
  <si>
    <t>Subaward 10</t>
  </si>
  <si>
    <t>Subaward 9</t>
  </si>
  <si>
    <t>Subaward 8</t>
  </si>
  <si>
    <t>Subaward 7</t>
  </si>
  <si>
    <t>Subaward 6</t>
  </si>
  <si>
    <t>Subaward 5</t>
  </si>
  <si>
    <t>Subaward 4</t>
  </si>
  <si>
    <t>Subaward 3</t>
  </si>
  <si>
    <t>Subaward 2</t>
  </si>
  <si>
    <t>Continue to page 4.</t>
  </si>
  <si>
    <t>International</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</si>
  <si>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</si>
  <si>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</si>
  <si>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</si>
  <si>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</si>
  <si>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</si>
  <si>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</si>
  <si>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</si>
  <si>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</si>
  <si>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</si>
  <si>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</si>
  <si>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</si>
  <si>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</si>
  <si>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</si>
  <si>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</si>
  <si>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</si>
  <si>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</si>
  <si>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</si>
  <si>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</si>
  <si>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</si>
  <si>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</si>
  <si>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</si>
  <si>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</si>
  <si>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</si>
  <si>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</si>
  <si>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</si>
  <si>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</si>
  <si>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</si>
  <si>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</si>
  <si>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</si>
  <si>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</si>
  <si>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</si>
  <si>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</si>
  <si>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</si>
  <si>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</si>
  <si>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</si>
  <si>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</si>
  <si>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</si>
  <si>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</si>
  <si>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</si>
  <si>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</si>
  <si>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</si>
  <si>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</si>
  <si>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</si>
  <si>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</si>
  <si>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</si>
  <si>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</si>
  <si>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</si>
  <si>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</si>
  <si>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</si>
  <si>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</si>
  <si>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</si>
  <si>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ANNUAL CUMULATIVE SPENDING</t>
  </si>
  <si>
    <t>Light green cells will autofill</t>
  </si>
  <si>
    <t>Green cells will autofill</t>
  </si>
  <si>
    <t>Total Variance ($)</t>
  </si>
  <si>
    <t>Spent to Date</t>
  </si>
  <si>
    <t>Variance</t>
  </si>
  <si>
    <t>FFAR Expenditures:</t>
  </si>
  <si>
    <t>Total Cash</t>
  </si>
  <si>
    <t>Total In-Kind</t>
  </si>
  <si>
    <t>Sub IDC Rate</t>
  </si>
  <si>
    <t>Sub IDC Variable</t>
  </si>
  <si>
    <t>FFAR Funds Spent:</t>
  </si>
  <si>
    <t>Cash Match Spent:</t>
  </si>
  <si>
    <t>In-Kind Match Spent:</t>
  </si>
  <si>
    <t>Total Match Spent:</t>
  </si>
  <si>
    <t>Funds Spent</t>
  </si>
  <si>
    <t>Total Subaward Budget:</t>
  </si>
  <si>
    <t>Total Subaward Spent:</t>
  </si>
  <si>
    <t>Match Ratio Spent (FFAR Funds : Match)</t>
  </si>
  <si>
    <t>FFAR IDC Rate Spent:</t>
  </si>
  <si>
    <t>Match IDC Rate Spent:</t>
  </si>
  <si>
    <t>New IDC Calculator</t>
  </si>
  <si>
    <t>Total Match Contribution Not Accruing IDC</t>
  </si>
  <si>
    <t>Total Match Direct Cost</t>
  </si>
  <si>
    <t>Total FFAR Direct Cost</t>
  </si>
  <si>
    <t>New IDC Rate</t>
  </si>
  <si>
    <t>Project Total</t>
  </si>
  <si>
    <t>Payment Validation</t>
  </si>
  <si>
    <t>FFAR Award</t>
  </si>
  <si>
    <t>Awardee Match</t>
  </si>
  <si>
    <t>Excess Match</t>
  </si>
  <si>
    <t>Award Date</t>
  </si>
  <si>
    <t>xxx</t>
  </si>
  <si>
    <t>Account</t>
  </si>
  <si>
    <t>Award Entry</t>
  </si>
  <si>
    <t>Debit</t>
  </si>
  <si>
    <t>Credit</t>
  </si>
  <si>
    <t>Class</t>
  </si>
  <si>
    <t>Award Expense - FFAR Portion</t>
  </si>
  <si>
    <t>01-Program</t>
  </si>
  <si>
    <t>Grant Payable - Y1 - FFAR</t>
  </si>
  <si>
    <t>Award - Y1</t>
  </si>
  <si>
    <t>Grant Payable - Y2 - FFAR</t>
  </si>
  <si>
    <t>Award - Y2</t>
  </si>
  <si>
    <t>Grant Payable - Y3 - FFAR</t>
  </si>
  <si>
    <t>Award - Y3</t>
  </si>
  <si>
    <t>Grant Payable - Y4 - FFAR</t>
  </si>
  <si>
    <t>Award - Y4</t>
  </si>
  <si>
    <t>Grant Payable - Y5 - FFAR</t>
  </si>
  <si>
    <t>Award - Y5</t>
  </si>
  <si>
    <t>Grant Payable - Y6 - FFAR</t>
  </si>
  <si>
    <t>Award - Y6</t>
  </si>
  <si>
    <t>Grant Payable - Y7 - FFAR</t>
  </si>
  <si>
    <t>Award - Y7</t>
  </si>
  <si>
    <t>Award Expense - Match Portion</t>
  </si>
  <si>
    <t>Grant Payable - Y1 - Awardee</t>
  </si>
  <si>
    <t>Grant Payable - Y2 - Awardee</t>
  </si>
  <si>
    <t>Grant Payable - Y3 - Awardee</t>
  </si>
  <si>
    <t>Grant Payable - Y4 - Awardee</t>
  </si>
  <si>
    <t>Grant Payable - Y5 - Awardee</t>
  </si>
  <si>
    <t>Grant Payable - Y6 - Awardee</t>
  </si>
  <si>
    <t>Grant Payable - Y7 - Awardee</t>
  </si>
  <si>
    <t>Matching Award Receivable - Y1</t>
  </si>
  <si>
    <t>Matching Award Receivable - Y2</t>
  </si>
  <si>
    <t>Matching Award Receivable - Y3</t>
  </si>
  <si>
    <t>Matching Award Receivable - Y4</t>
  </si>
  <si>
    <t>Matching Award Receivable - Y5</t>
  </si>
  <si>
    <t>Matching Award Receivable - Y6</t>
  </si>
  <si>
    <t>Matching Award Receivable - Y7</t>
  </si>
  <si>
    <t>Awardee Match Revenue - 3rd Party</t>
  </si>
  <si>
    <t>Appropriation Match Recognized</t>
  </si>
  <si>
    <t>Deferred Appropriation Liability</t>
  </si>
  <si>
    <t>Award Match</t>
  </si>
  <si>
    <t>Excess Award</t>
  </si>
  <si>
    <t>Payment Date</t>
  </si>
  <si>
    <t xml:space="preserve">BoA Operating Wire </t>
  </si>
  <si>
    <t>Payment#</t>
  </si>
  <si>
    <t>Project Y1</t>
  </si>
  <si>
    <t>Grant Payment - Y2 - FFAR</t>
  </si>
  <si>
    <t>Grant Payment - Y1 - FFAR</t>
  </si>
  <si>
    <t>Grant Payment - Y1 - Awardee Match</t>
  </si>
  <si>
    <t>Matching Award Receivable - Y1 - Awardee Match</t>
  </si>
  <si>
    <t>Grant Payment - Y2 - Awardee Match</t>
  </si>
  <si>
    <t>Matching Award Receivable - Y2 - Awardee Match</t>
  </si>
  <si>
    <t>Grant Payment - Y3 - FFAR</t>
  </si>
  <si>
    <t>Grant Payment - Y3 - Awardee Match</t>
  </si>
  <si>
    <t>Matching Award Receivable - Y3 - Awardee Match</t>
  </si>
  <si>
    <t>Grant Payment - Y4 - FFAR</t>
  </si>
  <si>
    <t>Grant Payment - Y4 - Awardee Match</t>
  </si>
  <si>
    <t>Matching Award Receivable - Y4 - Awardee Match</t>
  </si>
  <si>
    <t>Grant Payment - Y5 - FFAR</t>
  </si>
  <si>
    <t>Grant Payment - Y6 - Awardee Match</t>
  </si>
  <si>
    <t>Matching Award Receivable - Y7 - Awardee Match</t>
  </si>
  <si>
    <t>Grant Payment - Y5 - Awardee Match</t>
  </si>
  <si>
    <t>Matching Award Receivable - Y5 - Awardee Match</t>
  </si>
  <si>
    <t>Grant Payment - Y6 - FFAR</t>
  </si>
  <si>
    <t>Matching Award Receivable - Y6 - Awardee Match</t>
  </si>
  <si>
    <t>Grant Payment - Y7 - FFAR</t>
  </si>
  <si>
    <t>Grant Payment - Y7 - Awardee Match</t>
  </si>
  <si>
    <t>Total FFAR Spent ($)</t>
  </si>
  <si>
    <t>Total Cash Match Spent</t>
  </si>
  <si>
    <t>Total In-Kind Match Spent</t>
  </si>
  <si>
    <t xml:space="preserve">FFAR Spending </t>
  </si>
  <si>
    <t>Project IDC Spent</t>
  </si>
  <si>
    <t>Organization State</t>
  </si>
  <si>
    <t>Disbursed by FFAR (Y/N)</t>
  </si>
  <si>
    <t>Year 6  Cash Match</t>
  </si>
  <si>
    <t>Total Spent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</si>
</sst>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000"/>
    <numFmt numFmtId="165" formatCode="&quot;$&quot;#,##0.00"/>
    <numFmt numFmtId="166" formatCode="0.00000000"/>
    <numFmt numFmtId="167" formatCode="0.000%"/>
    <numFmt numFmtId="168" formatCode="0.00000000000000"/>
    <numFmt numFmtId="169" formatCode="_(* #,##0.00000000000000_);_(* \(#,##0.00000000000000\);_(* &quot;-&quot;??????????????_);_(@_)"/>
  </numFmts>
  <fonts count="26"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413D49"/>
      <name val="Calibri"/>
      <family val="2"/>
      <scheme val="minor"/>
    </font>
    <font>
      <b/>
      <sz val="12"/>
      <color rgb="FF413D49"/>
      <name val="Calibri"/>
      <family val="2"/>
      <scheme val="minor"/>
    </font>
    <font>
      <u/>
      <sz val="12"/>
      <color theme="10"/>
      <name val="Calibri"/>
      <family val="2"/>
      <scheme val="minor"/>
    </font>
    <font>
      <sz val="12"/>
      <color rgb="FFFF0000"/>
      <name val="Calibri"/>
      <family val="2"/>
      <scheme val="minor"/>
    </font>
    <font>
      <sz val="12"/>
      <name val="Calibri"/>
      <family val="2"/>
      <scheme val="minor"/>
    </font>
    <font>
      <b/>
      <sz val="18"/>
      <name val="Calibri"/>
      <family val="2"/>
      <scheme val="minor"/>
    </font>
    <font>
      <sz val="24"/>
      <color theme="1"/>
      <name val="Calibri"/>
      <family val="2"/>
      <scheme val="minor"/>
    </font>
    <font>
      <sz val="11"/>
      <color rgb="FF333333"/>
      <name val="Calibri"/>
      <family val="2"/>
      <scheme val="minor"/>
    </font>
    <font>
      <b/>
      <i/>
      <u/>
      <sz val="16"/>
      <color rgb="FFFF000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sz val="11"/>
      <name val="Calibri"/>
      <family val="2"/>
      <scheme val="minor"/>
    </font>
    <font>
      <b/>
      <i/>
      <u/>
      <sz val="11"/>
      <color theme="1"/>
      <name val="Calibri"/>
      <family val="2"/>
      <scheme val="minor"/>
    </font>
    <font>
      <sz val="12"/>
      <color theme="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59999389629810485"/>
        <bgColor indexed="64"/>
      </patternFill>
    </fill>
  </fills>
  <borders count="5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right style="medium">
        <color indexed="64"/>
      </right>
      <top style="medium">
        <color auto="1"/>
      </top>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605">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43" fontId="1" fillId="0" borderId="3" xfId="3" applyFont="1" applyBorder="1" applyAlignment="1" applyProtection="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wrapText="1"/>
    </xf>
    <xf numFmtId="0" fontId="10" fillId="0" borderId="0" xfId="0" applyFont="1" applyAlignment="1">
      <alignment vertical="top" wrapText="1"/>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3" xfId="0" applyFont="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7" xfId="2" applyFont="1" applyFill="1" applyBorder="1" applyAlignment="1" applyProtection="1">
      <alignment horizontal="left" vertical="top"/>
    </xf>
    <xf numFmtId="43" fontId="1" fillId="0" borderId="3" xfId="3" applyFont="1" applyFill="1" applyBorder="1" applyAlignment="1" applyProtection="1">
      <alignmen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6"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1" fillId="0" borderId="3"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2" fillId="7" borderId="3" xfId="0" applyNumberFormat="1" applyFont="1" applyFill="1" applyBorder="1" applyAlignment="1">
      <alignment vertical="top"/>
    </xf>
    <xf numFmtId="0" fontId="1" fillId="0" borderId="9" xfId="0" applyFont="1" applyBorder="1" applyAlignment="1">
      <alignmen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7" xfId="3" applyNumberFormat="1" applyFont="1" applyFill="1" applyBorder="1" applyAlignment="1">
      <alignment horizontal="right" vertical="top"/>
    </xf>
    <xf numFmtId="44" fontId="1" fillId="3" borderId="23"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44" fontId="2" fillId="7" borderId="6" xfId="0" applyNumberFormat="1" applyFont="1" applyFill="1" applyBorder="1" applyAlignment="1">
      <alignment vertical="top"/>
    </xf>
    <xf numFmtId="9" fontId="1" fillId="7" borderId="10" xfId="4" applyFont="1" applyFill="1" applyBorder="1" applyAlignment="1">
      <alignment vertical="top"/>
    </xf>
    <xf numFmtId="0" fontId="1" fillId="7" borderId="27"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0" borderId="14" xfId="2" applyFont="1" applyFill="1" applyBorder="1" applyAlignment="1" applyProtection="1">
      <alignment horizontal="left" vertical="top"/>
    </xf>
    <xf numFmtId="44" fontId="1" fillId="3" borderId="17" xfId="2" applyFont="1" applyFill="1" applyBorder="1" applyAlignment="1" applyProtection="1">
      <alignment horizontal="right" vertical="top"/>
    </xf>
    <xf numFmtId="0" fontId="1" fillId="0" borderId="3" xfId="0" applyFont="1" applyBorder="1" applyAlignment="1">
      <alignment vertical="top"/>
    </xf>
    <xf numFmtId="44" fontId="1" fillId="3" borderId="14" xfId="0" applyNumberFormat="1" applyFont="1" applyFill="1" applyBorder="1" applyAlignment="1">
      <alignment horizontal="left" vertical="top"/>
    </xf>
    <xf numFmtId="44" fontId="1" fillId="3" borderId="12" xfId="0" applyNumberFormat="1" applyFont="1" applyFill="1" applyBorder="1" applyAlignment="1">
      <alignment horizontal="left" vertical="top"/>
    </xf>
    <xf numFmtId="44" fontId="1" fillId="7" borderId="14" xfId="0" applyNumberFormat="1" applyFont="1" applyFill="1" applyBorder="1" applyAlignment="1">
      <alignment horizontal="left" vertical="top"/>
    </xf>
    <xf numFmtId="44" fontId="1" fillId="7" borderId="12" xfId="0" applyNumberFormat="1" applyFont="1" applyFill="1" applyBorder="1" applyAlignment="1">
      <alignment horizontal="left"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1" fillId="0" borderId="15" xfId="2" applyFont="1" applyFill="1" applyBorder="1" applyAlignment="1" applyProtection="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0" borderId="7" xfId="0" applyFont="1" applyBorder="1" applyAlignment="1">
      <alignment vertical="top"/>
    </xf>
    <xf numFmtId="44" fontId="1" fillId="7" borderId="27" xfId="0" applyNumberFormat="1" applyFont="1" applyFill="1" applyBorder="1" applyAlignment="1">
      <alignment vertical="top"/>
    </xf>
    <xf numFmtId="0" fontId="1" fillId="7" borderId="15" xfId="0" applyFont="1" applyFill="1" applyBorder="1" applyAlignment="1">
      <alignment vertical="top"/>
    </xf>
    <xf numFmtId="44" fontId="1" fillId="7" borderId="22"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0" fontId="1" fillId="0" borderId="9" xfId="0" applyFont="1" applyBorder="1" applyAlignment="1" applyProtection="1">
      <alignment horizontal="left" vertical="center"/>
      <protection locked="0"/>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5"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0" fontId="1" fillId="0" borderId="9" xfId="0" applyFont="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44" fontId="1" fillId="0" borderId="14" xfId="2" applyFont="1" applyFill="1" applyBorder="1" applyAlignment="1" applyProtection="1">
      <alignment horizontal="left" vertical="top"/>
      <protection locked="0"/>
    </xf>
    <xf numFmtId="0" fontId="1" fillId="0" borderId="9" xfId="0" applyFont="1" applyBorder="1" applyAlignment="1" applyProtection="1">
      <alignment horizontal="left" vertical="top"/>
      <protection locked="0"/>
    </xf>
    <xf numFmtId="0" fontId="0" fillId="0" borderId="0" xfId="0" applyAlignment="1">
      <alignment horizontal="left"/>
    </xf>
    <xf numFmtId="0" fontId="17" fillId="0" borderId="0" xfId="0" applyFont="1" applyAlignment="1">
      <alignment horizontal="left" vertical="center"/>
    </xf>
    <xf numFmtId="44" fontId="1" fillId="5" borderId="3" xfId="0" applyNumberFormat="1" applyFont="1" applyFill="1" applyBorder="1" applyAlignment="1">
      <alignment horizontal="left" vertical="center"/>
    </xf>
    <xf numFmtId="164" fontId="1" fillId="0" borderId="0" xfId="0" applyNumberFormat="1" applyFont="1" applyAlignment="1">
      <alignment horizontal="right"/>
    </xf>
    <xf numFmtId="44" fontId="1" fillId="0" borderId="0" xfId="0" applyNumberFormat="1" applyFont="1" applyAlignment="1">
      <alignment horizontal="right"/>
    </xf>
    <xf numFmtId="0" fontId="1" fillId="0" borderId="17" xfId="0" applyFont="1" applyBorder="1" applyAlignment="1">
      <alignment horizontal="center" vertical="top"/>
    </xf>
    <xf numFmtId="0" fontId="2" fillId="0" borderId="0" xfId="0" applyFont="1" applyAlignment="1">
      <alignment vertical="top"/>
    </xf>
    <xf numFmtId="0" fontId="1" fillId="0" borderId="7" xfId="0" applyFont="1" applyBorder="1" applyAlignment="1">
      <alignment horizontal="left" vertical="top"/>
    </xf>
    <xf numFmtId="9" fontId="1" fillId="7" borderId="27" xfId="4" applyFont="1" applyFill="1" applyBorder="1" applyAlignment="1">
      <alignment vertical="top"/>
    </xf>
    <xf numFmtId="44" fontId="1" fillId="4" borderId="18" xfId="2" applyFont="1" applyFill="1" applyBorder="1" applyAlignment="1">
      <alignment horizontal="right" vertical="top"/>
    </xf>
    <xf numFmtId="44" fontId="1" fillId="4" borderId="10" xfId="2" applyFont="1" applyFill="1" applyBorder="1" applyAlignment="1">
      <alignment horizontal="right" vertical="top"/>
    </xf>
    <xf numFmtId="44" fontId="1" fillId="7" borderId="6" xfId="2" applyFont="1" applyFill="1" applyBorder="1" applyAlignment="1">
      <alignment horizontal="left" vertical="top"/>
    </xf>
    <xf numFmtId="44" fontId="1" fillId="7" borderId="3" xfId="2" applyFont="1" applyFill="1" applyBorder="1" applyAlignment="1">
      <alignment horizontal="left" vertical="top"/>
    </xf>
    <xf numFmtId="9" fontId="1" fillId="0" borderId="0" xfId="0" applyNumberFormat="1" applyFont="1" applyAlignment="1">
      <alignment horizontal="right"/>
    </xf>
    <xf numFmtId="44" fontId="1" fillId="4" borderId="12" xfId="2" applyFont="1" applyFill="1" applyBorder="1" applyAlignment="1" applyProtection="1">
      <alignment vertical="top"/>
    </xf>
    <xf numFmtId="44" fontId="1" fillId="7" borderId="12" xfId="2" applyFont="1" applyFill="1" applyBorder="1" applyAlignment="1" applyProtection="1">
      <alignment vertical="top"/>
    </xf>
    <xf numFmtId="44" fontId="1" fillId="3" borderId="12" xfId="2" applyFont="1" applyFill="1" applyBorder="1" applyAlignment="1" applyProtection="1">
      <alignment vertical="top"/>
    </xf>
    <xf numFmtId="44" fontId="2" fillId="7" borderId="6" xfId="2" applyFont="1" applyFill="1" applyBorder="1" applyAlignment="1">
      <alignment vertical="top"/>
    </xf>
    <xf numFmtId="44" fontId="2" fillId="7" borderId="3" xfId="2" applyFont="1" applyFill="1" applyBorder="1" applyAlignment="1">
      <alignment vertical="top"/>
    </xf>
    <xf numFmtId="44" fontId="1" fillId="7" borderId="18" xfId="2" applyFont="1" applyFill="1" applyBorder="1" applyAlignment="1">
      <alignment vertical="top"/>
    </xf>
    <xf numFmtId="44" fontId="1" fillId="7" borderId="10" xfId="2" applyFont="1" applyFill="1" applyBorder="1" applyAlignment="1">
      <alignment vertical="top"/>
    </xf>
    <xf numFmtId="44" fontId="1" fillId="7" borderId="15" xfId="2" applyFont="1" applyFill="1" applyBorder="1" applyAlignment="1">
      <alignment vertical="top"/>
    </xf>
    <xf numFmtId="0" fontId="1" fillId="0" borderId="14" xfId="0" applyFont="1" applyBorder="1" applyAlignment="1" applyProtection="1">
      <alignment horizontal="center" vertical="top"/>
      <protection locked="0"/>
    </xf>
    <xf numFmtId="44" fontId="2" fillId="7" borderId="17" xfId="2" applyFont="1" applyFill="1" applyBorder="1" applyAlignment="1">
      <alignment vertical="top"/>
    </xf>
    <xf numFmtId="0" fontId="1" fillId="7" borderId="10" xfId="4" applyNumberFormat="1" applyFont="1" applyFill="1" applyBorder="1" applyAlignment="1">
      <alignment vertical="top"/>
    </xf>
    <xf numFmtId="0" fontId="0" fillId="0" borderId="9" xfId="0" applyBorder="1"/>
    <xf numFmtId="0" fontId="0" fillId="0" borderId="13" xfId="0" applyBorder="1"/>
    <xf numFmtId="44" fontId="0" fillId="0" borderId="10" xfId="2" applyFont="1" applyBorder="1"/>
    <xf numFmtId="167" fontId="0" fillId="0" borderId="15" xfId="4" applyNumberFormat="1" applyFont="1" applyBorder="1"/>
    <xf numFmtId="167" fontId="0" fillId="0" borderId="0" xfId="4" applyNumberFormat="1" applyFont="1" applyBorder="1"/>
    <xf numFmtId="43" fontId="0" fillId="0" borderId="0" xfId="3" applyFont="1"/>
    <xf numFmtId="168" fontId="0" fillId="0" borderId="0" xfId="0" applyNumberFormat="1"/>
    <xf numFmtId="0" fontId="0" fillId="6" borderId="0" xfId="0" applyFill="1"/>
    <xf numFmtId="0" fontId="19" fillId="0" borderId="0" xfId="0" applyFont="1"/>
    <xf numFmtId="169" fontId="0" fillId="0" borderId="0" xfId="0" applyNumberFormat="1"/>
    <xf numFmtId="43" fontId="19" fillId="0" borderId="0" xfId="0" applyNumberFormat="1" applyFont="1"/>
    <xf numFmtId="43" fontId="0" fillId="0" borderId="0" xfId="0" applyNumberFormat="1"/>
    <xf numFmtId="14" fontId="0" fillId="0" borderId="0" xfId="3" applyNumberFormat="1" applyFont="1"/>
    <xf numFmtId="0" fontId="20" fillId="0" borderId="0" xfId="0" applyFont="1"/>
    <xf numFmtId="43" fontId="20" fillId="0" borderId="0" xfId="3" applyFont="1"/>
    <xf numFmtId="168" fontId="20" fillId="0" borderId="0" xfId="0" applyNumberFormat="1" applyFont="1"/>
    <xf numFmtId="0" fontId="20" fillId="6" borderId="0" xfId="0" applyFont="1" applyFill="1"/>
    <xf numFmtId="0" fontId="20" fillId="8" borderId="0" xfId="0" applyFont="1" applyFill="1"/>
    <xf numFmtId="9" fontId="20" fillId="0" borderId="0" xfId="4" applyFont="1"/>
    <xf numFmtId="9" fontId="20" fillId="0" borderId="0" xfId="0" applyNumberFormat="1" applyFont="1"/>
    <xf numFmtId="168" fontId="20" fillId="0" borderId="0" xfId="3" applyNumberFormat="1" applyFont="1"/>
    <xf numFmtId="0" fontId="21" fillId="0" borderId="0" xfId="0" applyFont="1"/>
    <xf numFmtId="168" fontId="21" fillId="0" borderId="0" xfId="3" applyNumberFormat="1" applyFont="1"/>
    <xf numFmtId="0" fontId="21" fillId="6" borderId="0" xfId="0" applyFont="1" applyFill="1"/>
    <xf numFmtId="0" fontId="22" fillId="9" borderId="0" xfId="0" applyFont="1" applyFill="1"/>
    <xf numFmtId="168" fontId="22" fillId="0" borderId="0" xfId="3" applyNumberFormat="1" applyFont="1"/>
    <xf numFmtId="0" fontId="23" fillId="10" borderId="0" xfId="0" applyFont="1" applyFill="1"/>
    <xf numFmtId="0" fontId="20" fillId="11" borderId="0" xfId="0" applyFont="1" applyFill="1"/>
    <xf numFmtId="0" fontId="21" fillId="7" borderId="0" xfId="0" applyFont="1" applyFill="1"/>
    <xf numFmtId="43" fontId="0" fillId="0" borderId="0" xfId="3" applyFont="1" applyFill="1"/>
    <xf numFmtId="168" fontId="23" fillId="0" borderId="0" xfId="0" applyNumberFormat="1" applyFont="1"/>
    <xf numFmtId="14" fontId="23" fillId="0" borderId="0" xfId="3" applyNumberFormat="1" applyFont="1" applyFill="1"/>
    <xf numFmtId="0" fontId="23" fillId="0" borderId="0" xfId="0" applyFont="1"/>
    <xf numFmtId="43" fontId="23" fillId="0" borderId="0" xfId="3" applyFont="1" applyFill="1"/>
    <xf numFmtId="43" fontId="23" fillId="0" borderId="0" xfId="0" applyNumberFormat="1" applyFont="1"/>
    <xf numFmtId="14" fontId="0" fillId="0" borderId="0" xfId="3" applyNumberFormat="1" applyFont="1" applyFill="1"/>
    <xf numFmtId="44" fontId="1" fillId="3" borderId="30" xfId="2" applyFont="1" applyFill="1" applyBorder="1" applyAlignment="1" applyProtection="1">
      <alignment horizontal="left" vertical="top"/>
    </xf>
    <xf numFmtId="44" fontId="1" fillId="3" borderId="53" xfId="2" applyFont="1" applyFill="1" applyBorder="1" applyAlignment="1" applyProtection="1">
      <alignment horizontal="left" vertical="top"/>
    </xf>
    <xf numFmtId="44" fontId="1" fillId="7" borderId="30" xfId="0" applyNumberFormat="1" applyFont="1" applyFill="1" applyBorder="1" applyAlignment="1">
      <alignment vertical="top"/>
    </xf>
    <xf numFmtId="0" fontId="25" fillId="0" borderId="0" xfId="0" applyFont="1"/>
    <xf numFmtId="0" fontId="25" fillId="0" borderId="0" xfId="0" applyFont="1" applyAlignment="1">
      <alignment horizontal="right"/>
    </xf>
    <xf numFmtId="0" fontId="25" fillId="0" borderId="0" xfId="0" applyFont="1" applyAlignment="1">
      <alignment horizontal="left" vertical="top"/>
    </xf>
    <xf numFmtId="44" fontId="20" fillId="11" borderId="0" xfId="2" applyFont="1" applyFill="1"/>
    <xf numFmtId="44" fontId="20" fillId="8" borderId="0" xfId="2" applyFont="1" applyFill="1"/>
    <xf numFmtId="44" fontId="20" fillId="7" borderId="0" xfId="2" applyFont="1" applyFill="1"/>
    <xf numFmtId="44" fontId="21" fillId="7" borderId="0" xfId="2" applyFont="1" applyFill="1"/>
    <xf numFmtId="44" fontId="22" fillId="9" borderId="0" xfId="2" applyFont="1" applyFill="1"/>
    <xf numFmtId="0" fontId="18" fillId="0" borderId="0" xfId="0" applyFont="1" applyAlignment="1" applyProtection="1">
      <alignment horizontal="center"/>
      <protection locked="0"/>
    </xf>
    <xf numFmtId="0" fontId="1" fillId="0" borderId="28" xfId="0" applyFont="1" applyBorder="1" applyAlignment="1" applyProtection="1">
      <alignment horizontal="left" vertical="top"/>
      <protection locked="0"/>
    </xf>
    <xf numFmtId="0" fontId="1" fillId="0" borderId="29" xfId="0" applyFont="1" applyBorder="1" applyAlignment="1" applyProtection="1">
      <alignment horizontal="center" vertical="top"/>
      <protection locked="0"/>
    </xf>
    <xf numFmtId="0" fontId="1" fillId="0" borderId="30" xfId="0" applyFont="1" applyBorder="1" applyAlignment="1" applyProtection="1">
      <alignment horizontal="center" vertical="top"/>
      <protection locked="0"/>
    </xf>
    <xf numFmtId="0" fontId="1" fillId="0" borderId="28" xfId="0" applyFont="1" applyBorder="1" applyAlignment="1" applyProtection="1">
      <alignment horizontal="center" vertical="top"/>
      <protection locked="0"/>
    </xf>
    <xf numFmtId="0" fontId="24" fillId="0" borderId="0" xfId="0" applyFont="1"/>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3" borderId="16"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3" borderId="31" xfId="0" applyFont="1" applyFill="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2"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2" fillId="3" borderId="18" xfId="0" applyFont="1" applyFill="1" applyBorder="1" applyAlignment="1">
      <alignment horizontal="center" vertical="center" wrapText="1"/>
    </xf>
    <xf numFmtId="0" fontId="1" fillId="0" borderId="32" xfId="0" applyFont="1" applyBorder="1" applyProtection="1">
      <protection locked="0"/>
    </xf>
    <xf numFmtId="0" fontId="1" fillId="0" borderId="45"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166" fontId="25" fillId="0" borderId="0" xfId="0" applyNumberFormat="1" applyFont="1" applyAlignment="1">
      <alignment horizontal="left" vertical="top"/>
    </xf>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5"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44" fontId="1"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44" fontId="2" fillId="6" borderId="0" xfId="2" applyFont="1" applyFill="1" applyBorder="1" applyAlignment="1" applyProtection="1"/>
    <xf numFmtId="44" fontId="2" fillId="7" borderId="0" xfId="2" applyFont="1" applyFill="1" applyBorder="1" applyAlignment="1" applyProtection="1"/>
    <xf numFmtId="44" fontId="1" fillId="5" borderId="0" xfId="2" applyFont="1" applyFill="1" applyBorder="1" applyAlignment="1" applyProtection="1"/>
    <xf numFmtId="44" fontId="1" fillId="7" borderId="0" xfId="2" applyFont="1" applyFill="1" applyBorder="1" applyAlignment="1" applyProtection="1"/>
    <xf numFmtId="9" fontId="1" fillId="7" borderId="18" xfId="4" applyFont="1" applyFill="1" applyBorder="1" applyAlignment="1" applyProtection="1">
      <alignment horizontal="right"/>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7" borderId="0" xfId="0" applyFont="1" applyFill="1" applyAlignment="1">
      <alignment horizontal="center" vertical="center"/>
    </xf>
    <xf numFmtId="0" fontId="1" fillId="0" borderId="0" xfId="0" applyFont="1" applyAlignment="1">
      <alignment horizontal="left"/>
    </xf>
    <xf numFmtId="44" fontId="1" fillId="3" borderId="0" xfId="2" applyFont="1" applyFill="1" applyAlignment="1" applyProtection="1">
      <alignment horizontal="center" vertical="center"/>
    </xf>
    <xf numFmtId="44" fontId="2" fillId="3" borderId="0" xfId="0" applyNumberFormat="1" applyFont="1" applyFill="1" applyAlignment="1">
      <alignment horizontal="center" vertical="center"/>
    </xf>
    <xf numFmtId="44" fontId="2" fillId="3" borderId="0" xfId="0" applyNumberFormat="1" applyFont="1" applyFill="1"/>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44" fontId="2" fillId="3" borderId="0" xfId="2" applyFont="1" applyFill="1" applyAlignment="1" applyProtection="1">
      <alignment horizontal="center" vertical="center"/>
    </xf>
    <xf numFmtId="0" fontId="2" fillId="0" borderId="0" xfId="0" applyFont="1"/>
    <xf numFmtId="44" fontId="1" fillId="3" borderId="0" xfId="0" applyNumberFormat="1" applyFont="1" applyFill="1"/>
    <xf numFmtId="44" fontId="1" fillId="0" borderId="0" xfId="0" applyNumberFormat="1" applyFont="1" applyAlignment="1">
      <alignment horizontal="left" vertical="center"/>
    </xf>
    <xf numFmtId="44" fontId="1" fillId="0" borderId="0" xfId="0" applyNumberFormat="1" applyFont="1" applyAlignment="1">
      <alignment vertical="center"/>
    </xf>
    <xf numFmtId="44" fontId="2" fillId="0" borderId="0" xfId="0" applyNumberFormat="1" applyFont="1" applyAlignment="1">
      <alignment horizontal="center" vertical="center"/>
    </xf>
    <xf numFmtId="0" fontId="2" fillId="0" borderId="0" xfId="0" applyFont="1" applyAlignment="1">
      <alignment horizontal="center" vertical="center"/>
    </xf>
    <xf numFmtId="44" fontId="13"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44" fontId="2" fillId="0" borderId="16" xfId="0" applyNumberFormat="1" applyFont="1" applyBorder="1" applyAlignment="1">
      <alignment horizontal="left"/>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0" fontId="1" fillId="4" borderId="0" xfId="0" applyFont="1" applyFill="1" applyAlignment="1">
      <alignment horizontal="center" vertical="center"/>
    </xf>
    <xf numFmtId="44" fontId="1" fillId="6" borderId="0" xfId="0" applyNumberFormat="1" applyFont="1" applyFill="1" applyAlignment="1">
      <alignment horizontal="center"/>
    </xf>
    <xf numFmtId="44" fontId="1" fillId="7" borderId="0" xfId="0" applyNumberFormat="1" applyFont="1" applyFill="1" applyAlignment="1">
      <alignment horizontal="center"/>
    </xf>
    <xf numFmtId="44" fontId="2" fillId="6" borderId="0" xfId="0" applyNumberFormat="1" applyFont="1" applyFill="1" applyAlignment="1">
      <alignment horizontal="center" vertical="center"/>
    </xf>
    <xf numFmtId="44" fontId="2" fillId="7" borderId="0" xfId="0" applyNumberFormat="1" applyFont="1" applyFill="1" applyAlignment="1">
      <alignment horizontal="center" vertical="center"/>
    </xf>
    <xf numFmtId="44" fontId="2" fillId="7" borderId="0" xfId="0" applyNumberFormat="1" applyFont="1" applyFill="1"/>
    <xf numFmtId="44" fontId="1" fillId="6" borderId="0" xfId="0" applyNumberFormat="1" applyFont="1" applyFill="1"/>
    <xf numFmtId="44" fontId="1" fillId="7" borderId="0" xfId="0" applyNumberFormat="1" applyFont="1" applyFill="1"/>
    <xf numFmtId="44" fontId="2" fillId="6" borderId="0" xfId="0" applyNumberFormat="1" applyFont="1" applyFill="1"/>
    <xf numFmtId="44" fontId="1" fillId="4" borderId="0" xfId="0" applyNumberFormat="1" applyFont="1" applyFill="1"/>
    <xf numFmtId="44" fontId="1" fillId="5" borderId="0" xfId="0" applyNumberFormat="1" applyFont="1" applyFill="1"/>
    <xf numFmtId="44" fontId="2" fillId="4" borderId="0" xfId="0" applyNumberFormat="1" applyFont="1" applyFill="1"/>
    <xf numFmtId="9" fontId="1" fillId="5" borderId="18" xfId="0" applyNumberFormat="1" applyFont="1" applyFill="1" applyBorder="1" applyAlignment="1">
      <alignment horizontal="right"/>
    </xf>
    <xf numFmtId="164" fontId="1" fillId="5" borderId="10" xfId="0" applyNumberFormat="1" applyFont="1" applyFill="1" applyBorder="1" applyAlignment="1">
      <alignment horizontal="right"/>
    </xf>
    <xf numFmtId="164" fontId="1" fillId="7" borderId="10" xfId="0" applyNumberFormat="1" applyFont="1" applyFill="1" applyBorder="1" applyAlignment="1">
      <alignment horizontal="right"/>
    </xf>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0" fontId="11" fillId="0" borderId="0" xfId="0" applyFont="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horizontal="center" vertical="top" wrapText="1"/>
    </xf>
    <xf numFmtId="0" fontId="12" fillId="0" borderId="0" xfId="5" applyFont="1" applyAlignment="1">
      <alignment horizontal="center" vertical="top" wrapText="1"/>
    </xf>
    <xf numFmtId="0" fontId="10" fillId="0" borderId="0" xfId="0" applyFont="1" applyAlignment="1">
      <alignment horizontal="center" vertical="center" wrapText="1"/>
    </xf>
    <xf numFmtId="0" fontId="1" fillId="0" borderId="0" xfId="0" applyFont="1" applyAlignment="1">
      <alignment horizontal="center" vertical="top" wrapText="1"/>
    </xf>
    <xf numFmtId="0" fontId="11" fillId="0" borderId="0" xfId="0" applyFont="1" applyAlignment="1">
      <alignment horizontal="center" vertical="top"/>
    </xf>
    <xf numFmtId="0" fontId="11" fillId="0" borderId="0" xfId="0" applyFont="1" applyAlignment="1">
      <alignment horizontal="center" vertical="top" wrapText="1"/>
    </xf>
    <xf numFmtId="0" fontId="1" fillId="0" borderId="0" xfId="0" applyFont="1" applyAlignment="1">
      <alignment horizontal="center" vertical="center" wrapText="1"/>
    </xf>
    <xf numFmtId="0" fontId="16" fillId="0" borderId="0" xfId="0" applyFont="1" applyAlignment="1">
      <alignment horizontal="center" vertical="center" wrapText="1"/>
    </xf>
    <xf numFmtId="44" fontId="2" fillId="0" borderId="0" xfId="0" applyNumberFormat="1" applyFont="1" applyAlignment="1">
      <alignment horizontal="center" vertical="center"/>
    </xf>
    <xf numFmtId="44" fontId="1" fillId="7" borderId="0" xfId="0" applyNumberFormat="1" applyFont="1" applyFill="1" applyAlignment="1">
      <alignment horizontal="center"/>
    </xf>
    <xf numFmtId="44" fontId="1" fillId="5" borderId="0" xfId="0" applyNumberFormat="1" applyFont="1" applyFill="1" applyAlignment="1">
      <alignment horizont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7" borderId="0" xfId="0" applyFont="1" applyFill="1" applyAlignment="1">
      <alignment horizontal="center" vertical="center"/>
    </xf>
    <xf numFmtId="0" fontId="2" fillId="4" borderId="0" xfId="0" applyFont="1" applyFill="1" applyAlignment="1">
      <alignment horizontal="center" vertical="center"/>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16" xfId="0" applyNumberFormat="1" applyFont="1" applyBorder="1" applyAlignment="1">
      <alignment horizontal="left"/>
    </xf>
    <xf numFmtId="44" fontId="2" fillId="0" borderId="17" xfId="0" applyNumberFormat="1" applyFont="1" applyBorder="1" applyAlignment="1">
      <alignment horizontal="left"/>
    </xf>
    <xf numFmtId="44" fontId="2" fillId="3" borderId="0" xfId="2" applyFont="1" applyFill="1" applyBorder="1" applyAlignment="1" applyProtection="1">
      <alignment horizontal="center"/>
    </xf>
    <xf numFmtId="44" fontId="2" fillId="3" borderId="0" xfId="0" applyNumberFormat="1" applyFont="1" applyFill="1" applyAlignment="1">
      <alignment horizontal="center"/>
    </xf>
    <xf numFmtId="44" fontId="1" fillId="3" borderId="0" xfId="0" applyNumberFormat="1" applyFont="1" applyFill="1" applyAlignment="1">
      <alignment horizontal="center"/>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0" fontId="18" fillId="0" borderId="0" xfId="0" applyFont="1" applyAlignment="1" applyProtection="1">
      <alignment horizontal="center"/>
      <protection locked="0"/>
    </xf>
    <xf numFmtId="44" fontId="2" fillId="0" borderId="31" xfId="0" applyNumberFormat="1" applyFont="1" applyBorder="1" applyAlignment="1">
      <alignment horizontal="left"/>
    </xf>
    <xf numFmtId="44" fontId="2" fillId="0" borderId="36" xfId="0" applyNumberFormat="1" applyFont="1" applyBorder="1" applyAlignment="1">
      <alignment horizontal="left"/>
    </xf>
    <xf numFmtId="44" fontId="2" fillId="0" borderId="2" xfId="0" applyNumberFormat="1" applyFont="1" applyBorder="1" applyAlignment="1">
      <alignment horizontal="left"/>
    </xf>
    <xf numFmtId="44" fontId="2" fillId="0" borderId="32" xfId="0" applyNumberFormat="1" applyFont="1" applyBorder="1" applyAlignment="1">
      <alignment horizontal="left"/>
    </xf>
    <xf numFmtId="44" fontId="2" fillId="0" borderId="33" xfId="0" applyNumberFormat="1" applyFont="1" applyBorder="1" applyAlignment="1">
      <alignment horizontal="left"/>
    </xf>
    <xf numFmtId="44" fontId="1" fillId="3" borderId="17" xfId="4" applyNumberFormat="1" applyFont="1" applyFill="1" applyBorder="1" applyAlignment="1" applyProtection="1">
      <alignment horizontal="right"/>
    </xf>
    <xf numFmtId="9" fontId="1" fillId="3" borderId="18" xfId="4" applyFont="1" applyFill="1" applyBorder="1" applyAlignment="1" applyProtection="1">
      <alignment horizontal="right"/>
    </xf>
    <xf numFmtId="0" fontId="1" fillId="0" borderId="3" xfId="0" applyFont="1" applyBorder="1" applyAlignment="1">
      <alignment horizontal="center" vertical="top" wrapText="1"/>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1" fillId="0" borderId="13" xfId="0" applyFont="1" applyBorder="1" applyAlignment="1">
      <alignment vertical="top"/>
    </xf>
    <xf numFmtId="0" fontId="1" fillId="0" borderId="14" xfId="0" applyFont="1" applyBorder="1" applyAlignment="1">
      <alignment vertical="top"/>
    </xf>
    <xf numFmtId="0" fontId="1" fillId="7" borderId="14" xfId="0" applyFont="1" applyFill="1" applyBorder="1" applyAlignment="1">
      <alignment horizontal="center" vertical="top"/>
    </xf>
    <xf numFmtId="0" fontId="1" fillId="0" borderId="9" xfId="0" applyFont="1" applyBorder="1" applyAlignment="1">
      <alignment horizontal="center" vertical="top" wrapText="1"/>
    </xf>
    <xf numFmtId="0" fontId="1" fillId="0" borderId="3" xfId="0" applyFont="1" applyBorder="1" applyAlignment="1">
      <alignment horizontal="center"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43" fontId="1" fillId="0" borderId="3" xfId="3" applyFont="1" applyBorder="1" applyAlignment="1" applyProtection="1">
      <alignment horizontal="center" vertical="top"/>
      <protection locked="0"/>
    </xf>
    <xf numFmtId="0" fontId="1" fillId="0" borderId="13" xfId="0" applyFont="1" applyBorder="1" applyAlignment="1">
      <alignment horizontal="left" vertical="top"/>
    </xf>
    <xf numFmtId="0" fontId="1" fillId="0" borderId="14" xfId="0" applyFont="1" applyBorder="1" applyAlignment="1">
      <alignment horizontal="left" vertical="top"/>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9" xfId="0" applyFont="1" applyBorder="1" applyAlignment="1">
      <alignment horizontal="center" vertical="top"/>
    </xf>
    <xf numFmtId="0" fontId="2" fillId="0" borderId="3" xfId="0" applyFont="1" applyBorder="1" applyAlignment="1">
      <alignment horizontal="center"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44" fontId="1" fillId="7" borderId="14" xfId="2" applyFont="1" applyFill="1" applyBorder="1" applyAlignment="1" applyProtection="1">
      <alignment horizontal="center" vertical="top"/>
    </xf>
    <xf numFmtId="0" fontId="1" fillId="0" borderId="17" xfId="0" applyFont="1" applyBorder="1" applyAlignment="1">
      <alignment horizontal="center" vertical="top" wrapText="1"/>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vertical="top"/>
      <protection locked="0"/>
    </xf>
    <xf numFmtId="0" fontId="1" fillId="0" borderId="0" xfId="0" applyFont="1" applyAlignment="1" applyProtection="1">
      <alignment horizontal="center" vertical="top"/>
      <protection locked="0"/>
    </xf>
    <xf numFmtId="0" fontId="1" fillId="7" borderId="3" xfId="0" applyFont="1" applyFill="1" applyBorder="1" applyAlignment="1">
      <alignment horizontal="center" vertical="top"/>
    </xf>
    <xf numFmtId="44" fontId="1" fillId="4" borderId="14" xfId="2" applyFont="1" applyFill="1" applyBorder="1" applyAlignment="1" applyProtection="1">
      <alignment horizontal="center" vertical="top"/>
    </xf>
    <xf numFmtId="44" fontId="1" fillId="4" borderId="15" xfId="2" applyFont="1" applyFill="1" applyBorder="1" applyAlignment="1" applyProtection="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0" borderId="3" xfId="0" applyFont="1" applyBorder="1" applyAlignment="1">
      <alignment vertical="top"/>
    </xf>
    <xf numFmtId="0" fontId="1" fillId="4" borderId="3" xfId="0" applyFont="1" applyFill="1" applyBorder="1" applyAlignment="1">
      <alignment horizontal="center" vertical="top"/>
    </xf>
    <xf numFmtId="0" fontId="1" fillId="3" borderId="3" xfId="0" applyFont="1" applyFill="1" applyBorder="1" applyAlignment="1">
      <alignment horizontal="center" vertical="top"/>
    </xf>
    <xf numFmtId="0" fontId="2" fillId="0" borderId="14" xfId="0" applyFont="1" applyBorder="1" applyAlignment="1">
      <alignment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2" fillId="0" borderId="24" xfId="0" applyFont="1" applyBorder="1" applyAlignment="1">
      <alignment vertical="top"/>
    </xf>
    <xf numFmtId="0" fontId="2" fillId="0" borderId="6" xfId="0" applyFont="1" applyBorder="1" applyAlignment="1">
      <alignment vertical="top"/>
    </xf>
    <xf numFmtId="0" fontId="2" fillId="0" borderId="4" xfId="0" applyFont="1" applyBorder="1" applyAlignment="1">
      <alignment vertical="top"/>
    </xf>
    <xf numFmtId="0" fontId="2" fillId="0" borderId="3" xfId="0" applyFont="1" applyBorder="1" applyAlignment="1">
      <alignment vertical="top"/>
    </xf>
    <xf numFmtId="0" fontId="2" fillId="0" borderId="31" xfId="0" applyFont="1" applyBorder="1" applyAlignment="1">
      <alignment vertical="top"/>
    </xf>
    <xf numFmtId="0" fontId="2" fillId="0" borderId="23" xfId="0" applyFont="1" applyBorder="1" applyAlignment="1">
      <alignment vertical="top"/>
    </xf>
    <xf numFmtId="0" fontId="2" fillId="0" borderId="32" xfId="0" applyFont="1" applyBorder="1" applyAlignment="1">
      <alignment vertical="top"/>
    </xf>
    <xf numFmtId="0" fontId="1" fillId="0" borderId="9" xfId="0" applyFont="1" applyBorder="1" applyAlignment="1">
      <alignment vertical="top"/>
    </xf>
    <xf numFmtId="0" fontId="2" fillId="3" borderId="3" xfId="0" applyFont="1" applyFill="1" applyBorder="1" applyAlignment="1">
      <alignment horizontal="center" vertical="top"/>
    </xf>
    <xf numFmtId="14" fontId="1" fillId="0" borderId="3" xfId="0" applyNumberFormat="1" applyFont="1" applyBorder="1" applyAlignment="1" applyProtection="1">
      <alignment horizontal="center" vertical="top"/>
      <protection locked="0"/>
    </xf>
    <xf numFmtId="0" fontId="1" fillId="0" borderId="3" xfId="0" applyFont="1" applyBorder="1" applyAlignment="1" applyProtection="1">
      <alignment horizontal="left" vertical="top"/>
      <protection locked="0"/>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1" fillId="0" borderId="9" xfId="0" applyFont="1" applyBorder="1" applyAlignment="1">
      <alignment horizontal="center" vertical="top"/>
    </xf>
    <xf numFmtId="0" fontId="1" fillId="0" borderId="10" xfId="0" applyFont="1" applyBorder="1" applyAlignment="1">
      <alignment horizontal="center" vertical="top"/>
    </xf>
    <xf numFmtId="14" fontId="1" fillId="0" borderId="10" xfId="0" applyNumberFormat="1" applyFont="1" applyBorder="1" applyAlignment="1" applyProtection="1">
      <alignment horizontal="center" vertical="top"/>
      <protection locked="0"/>
    </xf>
    <xf numFmtId="0" fontId="1" fillId="3" borderId="14" xfId="0" applyFont="1" applyFill="1" applyBorder="1" applyAlignment="1">
      <alignment horizontal="center" vertical="top"/>
    </xf>
    <xf numFmtId="0" fontId="1" fillId="0" borderId="10" xfId="0" applyFont="1" applyBorder="1" applyAlignment="1" applyProtection="1">
      <alignment horizontal="left" vertical="top"/>
      <protection locked="0"/>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9" xfId="0" applyFont="1" applyBorder="1" applyAlignment="1" applyProtection="1">
      <alignment vertical="top"/>
      <protection locked="0"/>
    </xf>
    <xf numFmtId="0" fontId="1" fillId="0" borderId="3" xfId="0" applyFont="1" applyBorder="1" applyAlignment="1" applyProtection="1">
      <alignment vertical="top"/>
      <protection locked="0"/>
    </xf>
    <xf numFmtId="0" fontId="2" fillId="0" borderId="33" xfId="0" applyFont="1" applyBorder="1" applyAlignment="1">
      <alignment vertical="top"/>
    </xf>
    <xf numFmtId="0" fontId="2" fillId="0" borderId="19"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44" fontId="1" fillId="0" borderId="14" xfId="2" applyFont="1" applyFill="1" applyBorder="1" applyAlignment="1" applyProtection="1">
      <alignment horizontal="center" vertical="top"/>
      <protection locked="0"/>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2" fillId="0" borderId="35" xfId="0" applyFont="1" applyBorder="1" applyAlignment="1">
      <alignment vertical="top"/>
    </xf>
    <xf numFmtId="0" fontId="2" fillId="0" borderId="38" xfId="0" applyFont="1" applyBorder="1" applyAlignment="1">
      <alignment vertical="top"/>
    </xf>
    <xf numFmtId="0" fontId="2" fillId="0" borderId="46" xfId="0" applyFont="1" applyBorder="1" applyAlignment="1">
      <alignment vertical="top"/>
    </xf>
    <xf numFmtId="0" fontId="2" fillId="0" borderId="40" xfId="0" applyFont="1" applyBorder="1" applyAlignment="1">
      <alignment vertical="top"/>
    </xf>
    <xf numFmtId="0" fontId="2" fillId="0" borderId="1" xfId="0" applyFont="1" applyBorder="1" applyAlignment="1">
      <alignment vertical="top"/>
    </xf>
    <xf numFmtId="0" fontId="2" fillId="0" borderId="2" xfId="0" applyFont="1" applyBorder="1" applyAlignment="1">
      <alignment vertical="top"/>
    </xf>
    <xf numFmtId="0" fontId="2" fillId="0" borderId="36" xfId="0" applyFont="1" applyBorder="1" applyAlignment="1">
      <alignment vertical="top"/>
    </xf>
    <xf numFmtId="0" fontId="1" fillId="0" borderId="47" xfId="0" applyFont="1" applyBorder="1" applyAlignment="1" applyProtection="1">
      <alignment horizontal="center" vertical="top"/>
      <protection locked="0"/>
    </xf>
    <xf numFmtId="0" fontId="1" fillId="0" borderId="26" xfId="0" applyFont="1" applyBorder="1" applyAlignment="1" applyProtection="1">
      <alignment horizontal="center" vertical="top"/>
      <protection locked="0"/>
    </xf>
    <xf numFmtId="0" fontId="1" fillId="0" borderId="33" xfId="0" applyFont="1" applyBorder="1" applyAlignment="1" applyProtection="1">
      <alignment horizontal="center" vertical="top"/>
      <protection locked="0"/>
    </xf>
    <xf numFmtId="0" fontId="1" fillId="0" borderId="39" xfId="0" applyFont="1" applyBorder="1" applyAlignment="1" applyProtection="1">
      <alignment horizontal="center" vertical="top"/>
      <protection locked="0"/>
    </xf>
    <xf numFmtId="44" fontId="1" fillId="3" borderId="14" xfId="2" applyFont="1" applyFill="1" applyBorder="1" applyAlignment="1" applyProtection="1">
      <alignment horizontal="center" vertical="top"/>
    </xf>
    <xf numFmtId="0" fontId="1" fillId="0" borderId="0" xfId="0" applyFont="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4" borderId="14" xfId="0" applyFont="1" applyFill="1" applyBorder="1" applyAlignment="1">
      <alignment horizontal="center" vertical="top"/>
    </xf>
    <xf numFmtId="0" fontId="14" fillId="0" borderId="13" xfId="0" applyFont="1" applyBorder="1" applyAlignment="1">
      <alignment horizontal="left" vertical="top"/>
    </xf>
    <xf numFmtId="0" fontId="14" fillId="0" borderId="14" xfId="0" applyFont="1" applyBorder="1" applyAlignment="1">
      <alignment horizontal="left" vertical="top"/>
    </xf>
    <xf numFmtId="0" fontId="1" fillId="0" borderId="9" xfId="0" applyFont="1" applyBorder="1" applyAlignment="1" applyProtection="1">
      <alignment horizontal="left" vertical="top"/>
      <protection locked="0"/>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20" xfId="0" applyFont="1" applyBorder="1" applyAlignment="1">
      <alignment horizontal="left" vertical="top"/>
    </xf>
    <xf numFmtId="0" fontId="2" fillId="0" borderId="12" xfId="0" applyFont="1" applyBorder="1" applyAlignment="1">
      <alignment horizontal="left" vertical="top"/>
    </xf>
    <xf numFmtId="0" fontId="2" fillId="0" borderId="37" xfId="0" applyFont="1" applyBorder="1" applyAlignment="1">
      <alignment vertical="top"/>
    </xf>
    <xf numFmtId="0" fontId="2" fillId="0" borderId="39" xfId="0" applyFont="1" applyBorder="1" applyAlignment="1">
      <alignment vertical="top"/>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43" fontId="1" fillId="0" borderId="3" xfId="3" applyFont="1" applyFill="1" applyBorder="1" applyAlignment="1" applyProtection="1">
      <alignment horizontal="center" vertical="top"/>
      <protection locked="0"/>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9" fontId="1" fillId="3" borderId="33" xfId="4" applyFont="1" applyFill="1" applyBorder="1" applyAlignment="1" applyProtection="1">
      <alignment horizontal="right" vertical="top"/>
    </xf>
    <xf numFmtId="9" fontId="1" fillId="3" borderId="43" xfId="4" applyFont="1" applyFill="1" applyBorder="1" applyAlignment="1" applyProtection="1">
      <alignment horizontal="right" vertical="top"/>
    </xf>
    <xf numFmtId="0" fontId="1" fillId="0" borderId="0" xfId="0" applyFont="1" applyAlignment="1">
      <alignment vertical="top"/>
    </xf>
    <xf numFmtId="0" fontId="1" fillId="0" borderId="0" xfId="0" applyFont="1" applyAlignment="1">
      <alignment horizontal="left" vertical="top"/>
    </xf>
    <xf numFmtId="0" fontId="1" fillId="0" borderId="51" xfId="0" applyFont="1" applyBorder="1" applyAlignment="1" applyProtection="1">
      <alignment horizontal="center" vertical="top"/>
      <protection locked="0"/>
    </xf>
    <xf numFmtId="0" fontId="1" fillId="0" borderId="52" xfId="0" applyFont="1" applyBorder="1" applyAlignment="1" applyProtection="1">
      <alignment horizontal="center" vertical="top"/>
      <protection locked="0"/>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0" fontId="2" fillId="0" borderId="25" xfId="0" applyFont="1" applyBorder="1" applyAlignment="1">
      <alignment vertical="top"/>
    </xf>
    <xf numFmtId="0" fontId="2" fillId="0" borderId="41" xfId="0" applyFont="1" applyBorder="1" applyAlignment="1">
      <alignment vertical="top"/>
    </xf>
    <xf numFmtId="44" fontId="1" fillId="3" borderId="32"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1" xfId="2" applyFont="1" applyFill="1" applyBorder="1" applyAlignment="1" applyProtection="1">
      <alignment horizontal="right" vertical="top"/>
    </xf>
    <xf numFmtId="44" fontId="1" fillId="3" borderId="23" xfId="2" applyFont="1" applyFill="1" applyBorder="1" applyAlignment="1" applyProtection="1">
      <alignment horizontal="right" vertical="top"/>
    </xf>
    <xf numFmtId="44" fontId="1" fillId="3" borderId="38" xfId="2" applyFont="1" applyFill="1" applyBorder="1" applyAlignment="1" applyProtection="1">
      <alignment horizontal="right" vertical="top"/>
    </xf>
    <xf numFmtId="0" fontId="2" fillId="3" borderId="16" xfId="0" applyFont="1" applyFill="1" applyBorder="1" applyAlignment="1">
      <alignment horizontal="center"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2" fillId="0" borderId="17" xfId="0" applyFont="1" applyBorder="1" applyAlignment="1">
      <alignment vertical="top"/>
    </xf>
    <xf numFmtId="0" fontId="1" fillId="0" borderId="47" xfId="0" applyFont="1" applyBorder="1" applyAlignment="1" applyProtection="1">
      <alignment horizontal="left" vertical="top"/>
      <protection locked="0"/>
    </xf>
    <xf numFmtId="0" fontId="1" fillId="0" borderId="44" xfId="0" applyFont="1" applyBorder="1" applyAlignment="1" applyProtection="1">
      <alignment horizontal="left" vertical="top"/>
      <protection locked="0"/>
    </xf>
    <xf numFmtId="0" fontId="1" fillId="0" borderId="9" xfId="0" applyFont="1" applyBorder="1" applyAlignment="1">
      <alignment horizontal="left" vertical="top"/>
    </xf>
    <xf numFmtId="0" fontId="1" fillId="0" borderId="3" xfId="0" applyFont="1" applyBorder="1" applyAlignment="1">
      <alignment horizontal="left" vertical="top"/>
    </xf>
    <xf numFmtId="0" fontId="1" fillId="0" borderId="15" xfId="0" applyFont="1" applyBorder="1" applyAlignment="1">
      <alignment horizontal="left" vertical="top"/>
    </xf>
    <xf numFmtId="0" fontId="1" fillId="0" borderId="12" xfId="0" applyFont="1" applyBorder="1" applyAlignment="1" applyProtection="1">
      <alignment horizontal="center" vertical="top"/>
      <protection locked="0"/>
    </xf>
    <xf numFmtId="0" fontId="1" fillId="0" borderId="21" xfId="0" applyFont="1" applyBorder="1" applyAlignment="1" applyProtection="1">
      <alignment horizontal="center" vertical="top"/>
      <protection locked="0"/>
    </xf>
    <xf numFmtId="0" fontId="2" fillId="0" borderId="36" xfId="0" applyFont="1" applyBorder="1" applyAlignment="1">
      <alignment horizontal="left" vertical="top"/>
    </xf>
    <xf numFmtId="0" fontId="2" fillId="0" borderId="2" xfId="0" applyFont="1" applyBorder="1" applyAlignment="1">
      <alignment horizontal="left" vertical="top"/>
    </xf>
    <xf numFmtId="0" fontId="2" fillId="0" borderId="4" xfId="0" applyFont="1" applyBorder="1" applyAlignment="1">
      <alignment horizontal="left" vertical="top"/>
    </xf>
    <xf numFmtId="0" fontId="2" fillId="0" borderId="37" xfId="0" applyFont="1" applyBorder="1" applyAlignment="1">
      <alignment horizontal="left" vertical="top"/>
    </xf>
    <xf numFmtId="0" fontId="2" fillId="0" borderId="39" xfId="0" applyFont="1" applyBorder="1" applyAlignment="1">
      <alignment horizontal="left" vertical="top"/>
    </xf>
    <xf numFmtId="0" fontId="2" fillId="0" borderId="19" xfId="0" applyFont="1" applyBorder="1" applyAlignment="1">
      <alignment horizontal="left" vertical="top"/>
    </xf>
    <xf numFmtId="0" fontId="2" fillId="0" borderId="35" xfId="0" applyFont="1" applyBorder="1" applyAlignment="1">
      <alignment horizontal="left" vertical="top"/>
    </xf>
    <xf numFmtId="0" fontId="2" fillId="0" borderId="38" xfId="0" applyFont="1" applyBorder="1" applyAlignment="1">
      <alignment horizontal="left" vertical="top"/>
    </xf>
    <xf numFmtId="0" fontId="2" fillId="0" borderId="23" xfId="0" applyFont="1" applyBorder="1" applyAlignment="1">
      <alignment horizontal="left" vertical="top"/>
    </xf>
    <xf numFmtId="0" fontId="1" fillId="0" borderId="18" xfId="0" applyFont="1" applyBorder="1" applyAlignment="1">
      <alignment horizontal="center" vertical="top"/>
    </xf>
    <xf numFmtId="44" fontId="2" fillId="0" borderId="36" xfId="0" applyNumberFormat="1" applyFont="1" applyBorder="1"/>
    <xf numFmtId="44" fontId="2" fillId="0" borderId="4" xfId="0" applyNumberFormat="1" applyFont="1" applyBorder="1"/>
    <xf numFmtId="44" fontId="2" fillId="0" borderId="37" xfId="0" applyNumberFormat="1" applyFont="1" applyBorder="1"/>
    <xf numFmtId="44" fontId="2" fillId="0" borderId="19" xfId="0" applyNumberFormat="1" applyFont="1" applyBorder="1"/>
    <xf numFmtId="44" fontId="2" fillId="0" borderId="16" xfId="0" applyNumberFormat="1" applyFont="1" applyBorder="1"/>
    <xf numFmtId="44" fontId="2" fillId="0" borderId="17" xfId="0" applyNumberFormat="1" applyFont="1" applyBorder="1"/>
    <xf numFmtId="44" fontId="2" fillId="0" borderId="9" xfId="0" applyNumberFormat="1" applyFont="1" applyBorder="1"/>
    <xf numFmtId="44" fontId="2" fillId="0" borderId="3" xfId="0" applyNumberFormat="1" applyFont="1" applyBorder="1"/>
    <xf numFmtId="0" fontId="1" fillId="7" borderId="3" xfId="0" applyFont="1" applyFill="1" applyBorder="1" applyAlignment="1">
      <alignment horizontal="left" vertical="top"/>
    </xf>
    <xf numFmtId="0" fontId="1" fillId="7" borderId="10" xfId="0" applyFont="1" applyFill="1" applyBorder="1" applyAlignment="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3" borderId="3" xfId="0" applyFont="1" applyFill="1" applyBorder="1" applyAlignment="1">
      <alignment horizontal="left" vertical="top"/>
    </xf>
    <xf numFmtId="0" fontId="1" fillId="3" borderId="10" xfId="0" applyFont="1" applyFill="1" applyBorder="1" applyAlignment="1">
      <alignment horizontal="left" vertical="top"/>
    </xf>
    <xf numFmtId="0" fontId="1" fillId="3" borderId="14" xfId="0" applyFont="1" applyFill="1" applyBorder="1" applyAlignment="1">
      <alignment horizontal="left" vertical="top"/>
    </xf>
    <xf numFmtId="0" fontId="1" fillId="3" borderId="15" xfId="0" applyFont="1" applyFill="1" applyBorder="1" applyAlignment="1">
      <alignment horizontal="left" vertical="top"/>
    </xf>
    <xf numFmtId="0" fontId="2" fillId="7" borderId="33" xfId="2" applyNumberFormat="1" applyFont="1" applyFill="1" applyBorder="1" applyAlignment="1">
      <alignment horizontal="right"/>
    </xf>
    <xf numFmtId="0" fontId="2" fillId="7" borderId="39" xfId="2" applyNumberFormat="1" applyFont="1" applyFill="1" applyBorder="1" applyAlignment="1">
      <alignment horizontal="right"/>
    </xf>
    <xf numFmtId="0" fontId="2" fillId="7" borderId="43" xfId="2" applyNumberFormat="1" applyFont="1" applyFill="1" applyBorder="1" applyAlignment="1">
      <alignment horizontal="right"/>
    </xf>
    <xf numFmtId="44" fontId="2" fillId="0" borderId="35" xfId="0" applyNumberFormat="1" applyFont="1" applyBorder="1"/>
    <xf numFmtId="44" fontId="2" fillId="0" borderId="23" xfId="0" applyNumberFormat="1" applyFont="1" applyBorder="1"/>
    <xf numFmtId="44" fontId="2" fillId="3" borderId="32" xfId="2" applyFont="1" applyFill="1" applyBorder="1" applyAlignment="1"/>
    <xf numFmtId="44" fontId="2" fillId="3" borderId="2" xfId="2" applyFont="1" applyFill="1" applyBorder="1" applyAlignment="1"/>
    <xf numFmtId="44" fontId="2" fillId="3" borderId="42" xfId="2" applyFont="1" applyFill="1" applyBorder="1" applyAlignment="1"/>
    <xf numFmtId="9" fontId="2" fillId="4" borderId="17" xfId="4" applyFont="1" applyFill="1" applyBorder="1" applyAlignment="1" applyProtection="1"/>
    <xf numFmtId="9" fontId="2" fillId="4" borderId="18" xfId="4" applyFont="1" applyFill="1" applyBorder="1" applyAlignment="1" applyProtection="1"/>
    <xf numFmtId="166" fontId="2" fillId="4" borderId="3" xfId="0" applyNumberFormat="1" applyFont="1" applyFill="1" applyBorder="1"/>
    <xf numFmtId="166" fontId="2" fillId="4" borderId="10" xfId="0" applyNumberFormat="1" applyFont="1" applyFill="1" applyBorder="1"/>
    <xf numFmtId="44" fontId="2" fillId="4" borderId="3" xfId="2" applyFont="1" applyFill="1" applyBorder="1" applyAlignment="1" applyProtection="1"/>
    <xf numFmtId="44" fontId="2" fillId="4" borderId="10" xfId="2" applyFont="1" applyFill="1" applyBorder="1" applyAlignment="1" applyProtection="1"/>
    <xf numFmtId="44" fontId="2" fillId="4" borderId="32" xfId="2" applyFont="1" applyFill="1" applyBorder="1" applyAlignment="1" applyProtection="1"/>
    <xf numFmtId="44" fontId="2" fillId="4" borderId="2" xfId="2" applyFont="1" applyFill="1" applyBorder="1" applyAlignment="1" applyProtection="1"/>
    <xf numFmtId="44" fontId="2" fillId="4" borderId="42" xfId="2" applyFont="1" applyFill="1" applyBorder="1" applyAlignment="1" applyProtection="1"/>
    <xf numFmtId="0" fontId="2" fillId="4" borderId="33" xfId="2" applyNumberFormat="1" applyFont="1" applyFill="1" applyBorder="1" applyAlignment="1" applyProtection="1">
      <alignment horizontal="right"/>
    </xf>
    <xf numFmtId="0" fontId="2" fillId="4" borderId="39" xfId="2" applyNumberFormat="1" applyFont="1" applyFill="1" applyBorder="1" applyAlignment="1" applyProtection="1">
      <alignment horizontal="right"/>
    </xf>
    <xf numFmtId="0" fontId="2" fillId="4" borderId="43" xfId="2" applyNumberFormat="1" applyFont="1" applyFill="1" applyBorder="1" applyAlignment="1" applyProtection="1">
      <alignment horizontal="right"/>
    </xf>
    <xf numFmtId="9" fontId="2" fillId="3" borderId="26" xfId="4" applyFont="1" applyFill="1" applyBorder="1" applyAlignment="1">
      <alignment horizontal="right"/>
    </xf>
    <xf numFmtId="9" fontId="2" fillId="3" borderId="44" xfId="4" applyFont="1" applyFill="1" applyBorder="1" applyAlignment="1">
      <alignment horizontal="right"/>
    </xf>
    <xf numFmtId="9" fontId="2" fillId="3" borderId="32" xfId="4" applyFont="1" applyFill="1" applyBorder="1" applyAlignment="1">
      <alignment horizontal="right"/>
    </xf>
    <xf numFmtId="9" fontId="2" fillId="3" borderId="2" xfId="4" applyFont="1" applyFill="1" applyBorder="1" applyAlignment="1">
      <alignment horizontal="right"/>
    </xf>
    <xf numFmtId="9" fontId="2" fillId="3" borderId="42" xfId="4" applyFont="1" applyFill="1" applyBorder="1" applyAlignment="1">
      <alignment horizontal="right"/>
    </xf>
    <xf numFmtId="44" fontId="2" fillId="3" borderId="32" xfId="0" applyNumberFormat="1" applyFont="1" applyFill="1" applyBorder="1"/>
    <xf numFmtId="44" fontId="2" fillId="3" borderId="2" xfId="0" applyNumberFormat="1" applyFont="1" applyFill="1" applyBorder="1"/>
    <xf numFmtId="44" fontId="2" fillId="3" borderId="42" xfId="0" applyNumberFormat="1" applyFont="1" applyFill="1" applyBorder="1"/>
    <xf numFmtId="44" fontId="2" fillId="3" borderId="32" xfId="2" applyFont="1" applyFill="1" applyBorder="1"/>
    <xf numFmtId="44" fontId="2" fillId="3" borderId="2" xfId="2" applyFont="1" applyFill="1" applyBorder="1"/>
    <xf numFmtId="44" fontId="2" fillId="3" borderId="42" xfId="2" applyFont="1" applyFill="1" applyBorder="1"/>
    <xf numFmtId="0" fontId="2" fillId="3" borderId="33" xfId="0" applyFont="1" applyFill="1" applyBorder="1" applyAlignment="1">
      <alignment horizontal="right"/>
    </xf>
    <xf numFmtId="0" fontId="2" fillId="3" borderId="39" xfId="0" applyFont="1" applyFill="1" applyBorder="1" applyAlignment="1">
      <alignment horizontal="right"/>
    </xf>
    <xf numFmtId="0" fontId="2" fillId="3" borderId="43" xfId="0" applyFont="1" applyFill="1" applyBorder="1" applyAlignment="1">
      <alignment horizontal="right"/>
    </xf>
    <xf numFmtId="9" fontId="2" fillId="7" borderId="17" xfId="4" applyFont="1" applyFill="1" applyBorder="1" applyAlignment="1"/>
    <xf numFmtId="9" fontId="2" fillId="7" borderId="18" xfId="4" applyFont="1" applyFill="1" applyBorder="1" applyAlignment="1"/>
    <xf numFmtId="166" fontId="2" fillId="7" borderId="3" xfId="0" applyNumberFormat="1" applyFont="1" applyFill="1" applyBorder="1"/>
    <xf numFmtId="166" fontId="2" fillId="7" borderId="10" xfId="0" applyNumberFormat="1" applyFont="1" applyFill="1" applyBorder="1"/>
    <xf numFmtId="44" fontId="2" fillId="7" borderId="3" xfId="2" applyFont="1" applyFill="1" applyBorder="1" applyAlignment="1"/>
    <xf numFmtId="44" fontId="2" fillId="7" borderId="10" xfId="2" applyFont="1" applyFill="1" applyBorder="1" applyAlignment="1"/>
    <xf numFmtId="44" fontId="2" fillId="7" borderId="32" xfId="2" applyFont="1" applyFill="1" applyBorder="1" applyAlignment="1"/>
    <xf numFmtId="44" fontId="2" fillId="7" borderId="2" xfId="2" applyFont="1" applyFill="1" applyBorder="1" applyAlignment="1"/>
    <xf numFmtId="44" fontId="2" fillId="7" borderId="42" xfId="2" applyFont="1" applyFill="1" applyBorder="1" applyAlignment="1"/>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44" fontId="2" fillId="6" borderId="14" xfId="0" applyNumberFormat="1" applyFont="1" applyFill="1" applyBorder="1" applyAlignment="1">
      <alignment horizontal="center"/>
    </xf>
    <xf numFmtId="44" fontId="2" fillId="7" borderId="14" xfId="0" applyNumberFormat="1" applyFont="1" applyFill="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13" xfId="0" applyFont="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1" fillId="6" borderId="5" xfId="0" applyNumberFormat="1" applyFont="1" applyFill="1" applyBorder="1" applyAlignment="1">
      <alignment horizontal="center"/>
    </xf>
    <xf numFmtId="44" fontId="1" fillId="6" borderId="34" xfId="0" applyNumberFormat="1" applyFont="1" applyFill="1" applyBorder="1" applyAlignment="1">
      <alignment horizontal="center"/>
    </xf>
    <xf numFmtId="0" fontId="2" fillId="0" borderId="0" xfId="0" applyFont="1" applyAlignment="1">
      <alignment horizontal="center"/>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4"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xf numFmtId="0" fontId="0" fillId="0" borderId="35" xfId="0" applyBorder="1" applyAlignment="1">
      <alignment horizontal="center"/>
    </xf>
    <xf numFmtId="0" fontId="0" fillId="0" borderId="46" xfId="0" applyBorder="1" applyAlignment="1">
      <alignment horizontal="center"/>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131">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strike val="0"/>
        <color theme="5" tint="-0.499984740745262"/>
      </font>
      <fill>
        <patternFill>
          <bgColor theme="5" tint="0.79998168889431442"/>
        </patternFill>
      </fill>
    </dxf>
    <dxf>
      <font>
        <strike val="0"/>
        <color theme="5" tint="-0.499984740745262"/>
      </font>
      <fill>
        <patternFill>
          <bgColor theme="5" tint="0.79998168889431442"/>
        </patternFill>
      </fill>
    </dxf>
    <dxf>
      <font>
        <strike val="0"/>
        <color theme="5" tint="-0.499984740745262"/>
      </font>
      <fill>
        <patternFill>
          <bgColor theme="5" tint="0.79998168889431442"/>
        </patternFill>
      </fill>
    </dxf>
    <dxf>
      <font>
        <strike val="0"/>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3"/>
  <sheetViews>
    <sheetView tabSelected="1" zoomScale="80" zoomScaleNormal="80" workbookViewId="0">
      <selection activeCell="H19" sqref="H19"/>
    </sheetView>
  </sheetViews>
  <sheetFormatPr defaultColWidth="8.54296875" defaultRowHeight="15.5" x14ac:dyDescent="0.35"/>
  <cols>
    <col min="1" max="16384" width="8.54296875" style="27"/>
  </cols>
  <sheetData>
    <row r="1" spans="1:23" ht="15.75" customHeight="1" x14ac:dyDescent="0.35">
      <c r="B1" s="327" t="s">
        <v>146</v>
      </c>
      <c r="C1" s="327"/>
      <c r="D1" s="327"/>
      <c r="E1" s="327"/>
      <c r="F1" s="327"/>
      <c r="G1" s="327"/>
      <c r="H1" s="327"/>
      <c r="I1" s="28"/>
      <c r="K1" s="329" t="s">
        <v>162</v>
      </c>
      <c r="L1" s="329"/>
      <c r="M1" s="329"/>
      <c r="N1" s="329"/>
      <c r="O1" s="329"/>
      <c r="P1" s="329"/>
      <c r="Q1" s="329"/>
      <c r="R1" s="329"/>
      <c r="S1" s="329"/>
      <c r="T1" s="329"/>
      <c r="U1" s="329"/>
      <c r="V1" s="329"/>
      <c r="W1" s="329"/>
    </row>
    <row r="2" spans="1:23" x14ac:dyDescent="0.35">
      <c r="A2" s="28"/>
      <c r="B2" s="28"/>
      <c r="C2" s="28"/>
      <c r="D2" s="28"/>
      <c r="E2" s="28"/>
      <c r="F2" s="28"/>
      <c r="G2" s="28"/>
      <c r="H2" s="28"/>
      <c r="I2" s="28"/>
      <c r="K2" s="329"/>
      <c r="L2" s="329"/>
      <c r="M2" s="329"/>
      <c r="N2" s="329"/>
      <c r="O2" s="329"/>
      <c r="P2" s="329"/>
      <c r="Q2" s="329"/>
      <c r="R2" s="329"/>
      <c r="S2" s="329"/>
      <c r="T2" s="329"/>
      <c r="U2" s="329"/>
      <c r="V2" s="329"/>
      <c r="W2" s="329"/>
    </row>
    <row r="3" spans="1:23" x14ac:dyDescent="0.35">
      <c r="A3" s="326" t="s">
        <v>145</v>
      </c>
      <c r="B3" s="326"/>
      <c r="C3" s="326"/>
      <c r="D3" s="326"/>
      <c r="E3" s="326"/>
      <c r="F3" s="326"/>
      <c r="G3" s="326"/>
      <c r="H3" s="326"/>
      <c r="I3" s="326"/>
      <c r="K3" s="329"/>
      <c r="L3" s="329"/>
      <c r="M3" s="329"/>
      <c r="N3" s="329"/>
      <c r="O3" s="329"/>
      <c r="P3" s="329"/>
      <c r="Q3" s="329"/>
      <c r="R3" s="329"/>
      <c r="S3" s="329"/>
      <c r="T3" s="329"/>
      <c r="U3" s="329"/>
      <c r="V3" s="329"/>
      <c r="W3" s="329"/>
    </row>
    <row r="4" spans="1:23" x14ac:dyDescent="0.35">
      <c r="A4" s="326"/>
      <c r="B4" s="326"/>
      <c r="C4" s="326"/>
      <c r="D4" s="326"/>
      <c r="E4" s="326"/>
      <c r="F4" s="326"/>
      <c r="G4" s="326"/>
      <c r="H4" s="326"/>
      <c r="I4" s="326"/>
      <c r="K4" s="329"/>
      <c r="L4" s="329"/>
      <c r="M4" s="329"/>
      <c r="N4" s="329"/>
      <c r="O4" s="329"/>
      <c r="P4" s="329"/>
      <c r="Q4" s="329"/>
      <c r="R4" s="329"/>
      <c r="S4" s="329"/>
      <c r="T4" s="329"/>
      <c r="U4" s="329"/>
      <c r="V4" s="329"/>
      <c r="W4" s="329"/>
    </row>
    <row r="5" spans="1:23" x14ac:dyDescent="0.35">
      <c r="A5" s="326"/>
      <c r="B5" s="326"/>
      <c r="C5" s="326"/>
      <c r="D5" s="326"/>
      <c r="E5" s="326"/>
      <c r="F5" s="326"/>
      <c r="G5" s="326"/>
      <c r="H5" s="326"/>
      <c r="I5" s="326"/>
      <c r="K5" s="329"/>
      <c r="L5" s="329"/>
      <c r="M5" s="329"/>
      <c r="N5" s="329"/>
      <c r="O5" s="329"/>
      <c r="P5" s="329"/>
      <c r="Q5" s="329"/>
      <c r="R5" s="329"/>
      <c r="S5" s="329"/>
      <c r="T5" s="329"/>
      <c r="U5" s="329"/>
      <c r="V5" s="329"/>
      <c r="W5" s="329"/>
    </row>
    <row r="6" spans="1:23" x14ac:dyDescent="0.35">
      <c r="A6" s="326"/>
      <c r="B6" s="326"/>
      <c r="C6" s="326"/>
      <c r="D6" s="326"/>
      <c r="E6" s="326"/>
      <c r="F6" s="326"/>
      <c r="G6" s="326"/>
      <c r="H6" s="326"/>
      <c r="I6" s="326"/>
      <c r="K6" s="329"/>
      <c r="L6" s="329"/>
      <c r="M6" s="329"/>
      <c r="N6" s="329"/>
      <c r="O6" s="329"/>
      <c r="P6" s="329"/>
      <c r="Q6" s="329"/>
      <c r="R6" s="329"/>
      <c r="S6" s="329"/>
      <c r="T6" s="329"/>
      <c r="U6" s="329"/>
      <c r="V6" s="329"/>
      <c r="W6" s="329"/>
    </row>
    <row r="7" spans="1:23" x14ac:dyDescent="0.35">
      <c r="A7" s="326"/>
      <c r="B7" s="326"/>
      <c r="C7" s="326"/>
      <c r="D7" s="326"/>
      <c r="E7" s="326"/>
      <c r="F7" s="326"/>
      <c r="G7" s="326"/>
      <c r="H7" s="326"/>
      <c r="I7" s="326"/>
      <c r="K7" s="329"/>
      <c r="L7" s="329"/>
      <c r="M7" s="329"/>
      <c r="N7" s="329"/>
      <c r="O7" s="329"/>
      <c r="P7" s="329"/>
      <c r="Q7" s="329"/>
      <c r="R7" s="329"/>
      <c r="S7" s="329"/>
      <c r="T7" s="329"/>
      <c r="U7" s="329"/>
      <c r="V7" s="329"/>
      <c r="W7" s="329"/>
    </row>
    <row r="8" spans="1:23" x14ac:dyDescent="0.35">
      <c r="A8" s="326"/>
      <c r="B8" s="326"/>
      <c r="C8" s="326"/>
      <c r="D8" s="326"/>
      <c r="E8" s="326"/>
      <c r="F8" s="326"/>
      <c r="G8" s="326"/>
      <c r="H8" s="326"/>
      <c r="I8" s="326"/>
      <c r="K8" s="329"/>
      <c r="L8" s="329"/>
      <c r="M8" s="329"/>
      <c r="N8" s="329"/>
      <c r="O8" s="329"/>
      <c r="P8" s="329"/>
      <c r="Q8" s="329"/>
      <c r="R8" s="329"/>
      <c r="S8" s="329"/>
      <c r="T8" s="329"/>
      <c r="U8" s="329"/>
      <c r="V8" s="329"/>
      <c r="W8" s="329"/>
    </row>
    <row r="9" spans="1:23" x14ac:dyDescent="0.35">
      <c r="A9" s="326"/>
      <c r="B9" s="326"/>
      <c r="C9" s="326"/>
      <c r="D9" s="326"/>
      <c r="E9" s="326"/>
      <c r="F9" s="326"/>
      <c r="G9" s="326"/>
      <c r="H9" s="326"/>
      <c r="I9" s="326"/>
      <c r="K9" s="329"/>
      <c r="L9" s="329"/>
      <c r="M9" s="329"/>
      <c r="N9" s="329"/>
      <c r="O9" s="329"/>
      <c r="P9" s="329"/>
      <c r="Q9" s="329"/>
      <c r="R9" s="329"/>
      <c r="S9" s="329"/>
      <c r="T9" s="329"/>
      <c r="U9" s="329"/>
      <c r="V9" s="329"/>
      <c r="W9" s="329"/>
    </row>
    <row r="10" spans="1:23" x14ac:dyDescent="0.35">
      <c r="A10" s="326"/>
      <c r="B10" s="326"/>
      <c r="C10" s="326"/>
      <c r="D10" s="326"/>
      <c r="E10" s="326"/>
      <c r="F10" s="326"/>
      <c r="G10" s="326"/>
      <c r="H10" s="326"/>
      <c r="I10" s="326"/>
      <c r="K10" s="329"/>
      <c r="L10" s="329"/>
      <c r="M10" s="329"/>
      <c r="N10" s="329"/>
      <c r="O10" s="329"/>
      <c r="P10" s="329"/>
      <c r="Q10" s="329"/>
      <c r="R10" s="329"/>
      <c r="S10" s="329"/>
      <c r="T10" s="329"/>
      <c r="U10" s="329"/>
      <c r="V10" s="329"/>
      <c r="W10" s="329"/>
    </row>
    <row r="11" spans="1:23" x14ac:dyDescent="0.35">
      <c r="A11" s="326"/>
      <c r="B11" s="326"/>
      <c r="C11" s="326"/>
      <c r="D11" s="326"/>
      <c r="E11" s="326"/>
      <c r="F11" s="326"/>
      <c r="G11" s="326"/>
      <c r="H11" s="326"/>
      <c r="I11" s="326"/>
      <c r="K11" s="329"/>
      <c r="L11" s="329"/>
      <c r="M11" s="329"/>
      <c r="N11" s="329"/>
      <c r="O11" s="329"/>
      <c r="P11" s="329"/>
      <c r="Q11" s="329"/>
      <c r="R11" s="329"/>
      <c r="S11" s="329"/>
      <c r="T11" s="329"/>
      <c r="U11" s="329"/>
      <c r="V11" s="329"/>
      <c r="W11" s="329"/>
    </row>
    <row r="12" spans="1:23" x14ac:dyDescent="0.35">
      <c r="A12" s="28"/>
      <c r="B12" s="28"/>
      <c r="C12" s="28"/>
      <c r="D12" s="28"/>
      <c r="E12" s="28"/>
      <c r="F12" s="28"/>
      <c r="G12" s="28"/>
      <c r="H12" s="28"/>
      <c r="I12" s="28"/>
      <c r="K12" s="329"/>
      <c r="L12" s="329"/>
      <c r="M12" s="329"/>
      <c r="N12" s="329"/>
      <c r="O12" s="329"/>
      <c r="P12" s="329"/>
      <c r="Q12" s="329"/>
      <c r="R12" s="329"/>
      <c r="S12" s="329"/>
      <c r="T12" s="329"/>
      <c r="U12" s="329"/>
      <c r="V12" s="329"/>
      <c r="W12" s="329"/>
    </row>
    <row r="13" spans="1:23" x14ac:dyDescent="0.35">
      <c r="A13" s="328" t="s">
        <v>147</v>
      </c>
      <c r="B13" s="328"/>
      <c r="C13" s="328"/>
      <c r="D13" s="328"/>
      <c r="E13" s="328"/>
      <c r="F13" s="328"/>
      <c r="G13" s="328"/>
      <c r="H13" s="328"/>
      <c r="I13" s="328"/>
      <c r="K13" s="329"/>
      <c r="L13" s="329"/>
      <c r="M13" s="329"/>
      <c r="N13" s="329"/>
      <c r="O13" s="329"/>
      <c r="P13" s="329"/>
      <c r="Q13" s="329"/>
      <c r="R13" s="329"/>
      <c r="S13" s="329"/>
      <c r="T13" s="329"/>
      <c r="U13" s="329"/>
      <c r="V13" s="329"/>
      <c r="W13" s="329"/>
    </row>
    <row r="14" spans="1:23" x14ac:dyDescent="0.35">
      <c r="A14" s="328"/>
      <c r="B14" s="328"/>
      <c r="C14" s="328"/>
      <c r="D14" s="328"/>
      <c r="E14" s="328"/>
      <c r="F14" s="328"/>
      <c r="G14" s="328"/>
      <c r="H14" s="328"/>
      <c r="I14" s="328"/>
      <c r="K14" s="329"/>
      <c r="L14" s="329"/>
      <c r="M14" s="329"/>
      <c r="N14" s="329"/>
      <c r="O14" s="329"/>
      <c r="P14" s="329"/>
      <c r="Q14" s="329"/>
      <c r="R14" s="329"/>
      <c r="S14" s="329"/>
      <c r="T14" s="329"/>
      <c r="U14" s="329"/>
      <c r="V14" s="329"/>
      <c r="W14" s="329"/>
    </row>
    <row r="15" spans="1:23" x14ac:dyDescent="0.35">
      <c r="A15" s="328"/>
      <c r="B15" s="328"/>
      <c r="C15" s="328"/>
      <c r="D15" s="328"/>
      <c r="E15" s="328"/>
      <c r="F15" s="328"/>
      <c r="G15" s="328"/>
      <c r="H15" s="328"/>
      <c r="I15" s="328"/>
      <c r="K15" s="329"/>
      <c r="L15" s="329"/>
      <c r="M15" s="329"/>
      <c r="N15" s="329"/>
      <c r="O15" s="329"/>
      <c r="P15" s="329"/>
      <c r="Q15" s="329"/>
      <c r="R15" s="329"/>
      <c r="S15" s="329"/>
      <c r="T15" s="329"/>
      <c r="U15" s="329"/>
      <c r="V15" s="329"/>
      <c r="W15" s="329"/>
    </row>
    <row r="16" spans="1:23" x14ac:dyDescent="0.35">
      <c r="A16" s="328"/>
      <c r="B16" s="328"/>
      <c r="C16" s="328"/>
      <c r="D16" s="328"/>
      <c r="E16" s="328"/>
      <c r="F16" s="328"/>
      <c r="G16" s="328"/>
      <c r="H16" s="328"/>
      <c r="I16" s="328"/>
      <c r="K16" s="329"/>
      <c r="L16" s="329"/>
      <c r="M16" s="329"/>
      <c r="N16" s="329"/>
      <c r="O16" s="329"/>
      <c r="P16" s="329"/>
      <c r="Q16" s="329"/>
      <c r="R16" s="329"/>
      <c r="S16" s="329"/>
      <c r="T16" s="329"/>
      <c r="U16" s="329"/>
      <c r="V16" s="329"/>
      <c r="W16" s="329"/>
    </row>
    <row r="17" spans="1:23" x14ac:dyDescent="0.35">
      <c r="A17" s="328"/>
      <c r="B17" s="328"/>
      <c r="C17" s="328"/>
      <c r="D17" s="328"/>
      <c r="E17" s="328"/>
      <c r="F17" s="328"/>
      <c r="G17" s="328"/>
      <c r="H17" s="328"/>
      <c r="I17" s="328"/>
    </row>
    <row r="18" spans="1:23" x14ac:dyDescent="0.35">
      <c r="A18" s="328"/>
      <c r="B18" s="328"/>
      <c r="C18" s="328"/>
      <c r="D18" s="328"/>
      <c r="E18" s="328"/>
      <c r="F18" s="328"/>
      <c r="G18" s="328"/>
      <c r="H18" s="328"/>
      <c r="I18" s="328"/>
    </row>
    <row r="20" spans="1:23" ht="27" customHeight="1" x14ac:dyDescent="0.35">
      <c r="A20" s="330" t="s">
        <v>148</v>
      </c>
      <c r="B20" s="330"/>
      <c r="C20" s="330"/>
      <c r="D20" s="330"/>
      <c r="E20" s="330"/>
      <c r="F20" s="330"/>
      <c r="G20" s="330"/>
      <c r="H20" s="330"/>
      <c r="I20" s="330"/>
      <c r="K20" s="331" t="s">
        <v>151</v>
      </c>
      <c r="L20" s="331"/>
      <c r="M20" s="331"/>
      <c r="N20" s="331"/>
      <c r="O20" s="331"/>
      <c r="P20" s="331"/>
      <c r="Q20" s="331"/>
      <c r="R20" s="331"/>
      <c r="S20" s="331"/>
      <c r="T20" s="331"/>
      <c r="U20" s="331"/>
      <c r="V20" s="331"/>
      <c r="W20" s="331"/>
    </row>
    <row r="21" spans="1:23" x14ac:dyDescent="0.35">
      <c r="K21" s="331"/>
      <c r="L21" s="331"/>
      <c r="M21" s="331"/>
      <c r="N21" s="331"/>
      <c r="O21" s="331"/>
      <c r="P21" s="331"/>
      <c r="Q21" s="331"/>
      <c r="R21" s="331"/>
      <c r="S21" s="331"/>
      <c r="T21" s="331"/>
      <c r="U21" s="331"/>
      <c r="V21" s="331"/>
      <c r="W21" s="331"/>
    </row>
    <row r="22" spans="1:23" ht="44.25" customHeight="1" x14ac:dyDescent="0.35">
      <c r="A22" s="331" t="s">
        <v>149</v>
      </c>
      <c r="B22" s="331"/>
      <c r="C22" s="331"/>
      <c r="D22" s="331"/>
      <c r="E22" s="331"/>
      <c r="F22" s="331"/>
      <c r="G22" s="331"/>
      <c r="H22" s="331"/>
      <c r="I22" s="331"/>
      <c r="K22" s="332" t="s">
        <v>163</v>
      </c>
      <c r="L22" s="332"/>
      <c r="M22" s="332"/>
      <c r="N22" s="332"/>
      <c r="O22" s="332"/>
      <c r="P22" s="332"/>
      <c r="Q22" s="332"/>
      <c r="R22" s="332"/>
      <c r="S22" s="332"/>
      <c r="T22" s="332"/>
      <c r="U22" s="332"/>
      <c r="V22" s="332"/>
      <c r="W22" s="332"/>
    </row>
    <row r="23" spans="1:23" ht="44.25" customHeight="1" x14ac:dyDescent="0.35">
      <c r="A23" s="331"/>
      <c r="B23" s="331"/>
      <c r="C23" s="331"/>
      <c r="D23" s="331"/>
      <c r="E23" s="331"/>
      <c r="F23" s="331"/>
      <c r="G23" s="331"/>
      <c r="H23" s="331"/>
      <c r="I23" s="331"/>
      <c r="K23" s="332"/>
      <c r="L23" s="332"/>
      <c r="M23" s="332"/>
      <c r="N23" s="332"/>
      <c r="O23" s="332"/>
      <c r="P23" s="332"/>
      <c r="Q23" s="332"/>
      <c r="R23" s="332"/>
      <c r="S23" s="332"/>
      <c r="T23" s="332"/>
      <c r="U23" s="332"/>
      <c r="V23" s="332"/>
      <c r="W23" s="332"/>
    </row>
    <row r="24" spans="1:23" ht="44.25" customHeight="1" x14ac:dyDescent="0.35">
      <c r="A24" s="324" t="s">
        <v>150</v>
      </c>
      <c r="B24" s="324"/>
      <c r="C24" s="324"/>
      <c r="D24" s="324"/>
      <c r="E24" s="324"/>
      <c r="F24" s="324"/>
      <c r="G24" s="324"/>
      <c r="H24" s="324"/>
      <c r="I24" s="324"/>
      <c r="K24" s="324" t="s">
        <v>152</v>
      </c>
      <c r="L24" s="324"/>
      <c r="M24" s="324"/>
      <c r="N24" s="324"/>
      <c r="O24" s="324"/>
      <c r="P24" s="324"/>
      <c r="Q24" s="324"/>
      <c r="R24" s="324"/>
      <c r="S24" s="324"/>
      <c r="T24" s="324"/>
      <c r="U24" s="324"/>
      <c r="V24" s="324"/>
      <c r="W24" s="324"/>
    </row>
    <row r="25" spans="1:23" ht="44.25" customHeight="1" x14ac:dyDescent="0.35">
      <c r="A25" s="324"/>
      <c r="B25" s="324"/>
      <c r="C25" s="324"/>
      <c r="D25" s="324"/>
      <c r="E25" s="324"/>
      <c r="F25" s="324"/>
      <c r="G25" s="324"/>
      <c r="H25" s="324"/>
      <c r="I25" s="324"/>
      <c r="K25" s="324"/>
      <c r="L25" s="324"/>
      <c r="M25" s="324"/>
      <c r="N25" s="324"/>
      <c r="O25" s="324"/>
      <c r="P25" s="324"/>
      <c r="Q25" s="324"/>
      <c r="R25" s="324"/>
      <c r="S25" s="324"/>
      <c r="T25" s="324"/>
      <c r="U25" s="324"/>
      <c r="V25" s="324"/>
      <c r="W25" s="324"/>
    </row>
    <row r="26" spans="1:23" ht="44.25" customHeight="1" x14ac:dyDescent="0.35">
      <c r="K26" s="324" t="s">
        <v>153</v>
      </c>
      <c r="L26" s="324"/>
      <c r="M26" s="324"/>
      <c r="N26" s="324"/>
      <c r="O26" s="324"/>
      <c r="P26" s="324"/>
      <c r="Q26" s="324"/>
      <c r="R26" s="324"/>
      <c r="S26" s="324"/>
      <c r="T26" s="324"/>
      <c r="U26" s="324"/>
      <c r="V26" s="324"/>
      <c r="W26" s="324"/>
    </row>
    <row r="27" spans="1:23" ht="44.25" customHeight="1" x14ac:dyDescent="0.35">
      <c r="K27" s="324"/>
      <c r="L27" s="324"/>
      <c r="M27" s="324"/>
      <c r="N27" s="324"/>
      <c r="O27" s="324"/>
      <c r="P27" s="324"/>
      <c r="Q27" s="324"/>
      <c r="R27" s="324"/>
      <c r="S27" s="324"/>
      <c r="T27" s="324"/>
      <c r="U27" s="324"/>
      <c r="V27" s="324"/>
      <c r="W27" s="324"/>
    </row>
    <row r="28" spans="1:23" ht="23.25" customHeight="1" x14ac:dyDescent="0.35">
      <c r="K28" s="324" t="s">
        <v>154</v>
      </c>
      <c r="L28" s="324"/>
      <c r="M28" s="324"/>
      <c r="N28" s="324"/>
      <c r="O28" s="324"/>
      <c r="P28" s="324"/>
      <c r="Q28" s="324"/>
      <c r="R28" s="324"/>
      <c r="S28" s="324"/>
      <c r="T28" s="324"/>
      <c r="U28" s="324"/>
      <c r="V28" s="324"/>
      <c r="W28" s="324"/>
    </row>
    <row r="29" spans="1:23" ht="23.25" customHeight="1" x14ac:dyDescent="0.35">
      <c r="K29" s="324"/>
      <c r="L29" s="324"/>
      <c r="M29" s="324"/>
      <c r="N29" s="324"/>
      <c r="O29" s="324"/>
      <c r="P29" s="324"/>
      <c r="Q29" s="324"/>
      <c r="R29" s="324"/>
      <c r="S29" s="324"/>
      <c r="T29" s="324"/>
      <c r="U29" s="324"/>
      <c r="V29" s="324"/>
      <c r="W29" s="324"/>
    </row>
    <row r="30" spans="1:23" ht="23.25" customHeight="1" x14ac:dyDescent="0.35">
      <c r="B30" s="333" t="s">
        <v>292</v>
      </c>
      <c r="C30" s="333"/>
      <c r="D30" s="333"/>
      <c r="E30" s="333"/>
      <c r="F30" s="333"/>
      <c r="G30" s="333"/>
      <c r="H30" s="333"/>
      <c r="I30" s="333"/>
      <c r="K30" s="324" t="s">
        <v>155</v>
      </c>
      <c r="L30" s="324"/>
      <c r="M30" s="324"/>
      <c r="N30" s="324"/>
      <c r="O30" s="324"/>
      <c r="P30" s="324"/>
      <c r="Q30" s="324"/>
      <c r="R30" s="324"/>
      <c r="S30" s="324"/>
      <c r="T30" s="324"/>
      <c r="U30" s="324"/>
      <c r="V30" s="324"/>
      <c r="W30" s="324"/>
    </row>
    <row r="31" spans="1:23" ht="23.25" customHeight="1" x14ac:dyDescent="0.35">
      <c r="K31" s="324"/>
      <c r="L31" s="324"/>
      <c r="M31" s="324"/>
      <c r="N31" s="324"/>
      <c r="O31" s="324"/>
      <c r="P31" s="324"/>
      <c r="Q31" s="324"/>
      <c r="R31" s="324"/>
      <c r="S31" s="324"/>
      <c r="T31" s="324"/>
      <c r="U31" s="324"/>
      <c r="V31" s="324"/>
      <c r="W31" s="324"/>
    </row>
    <row r="32" spans="1:23" ht="23.25" customHeight="1" x14ac:dyDescent="0.35">
      <c r="K32" s="324" t="s">
        <v>156</v>
      </c>
      <c r="L32" s="324"/>
      <c r="M32" s="324"/>
      <c r="N32" s="324"/>
      <c r="O32" s="324"/>
      <c r="P32" s="324"/>
      <c r="Q32" s="324"/>
      <c r="R32" s="324"/>
      <c r="S32" s="324"/>
      <c r="T32" s="324"/>
      <c r="U32" s="324"/>
      <c r="V32" s="324"/>
      <c r="W32" s="324"/>
    </row>
    <row r="33" spans="11:23" s="29" customFormat="1" ht="23.25" customHeight="1" x14ac:dyDescent="0.35">
      <c r="K33" s="324"/>
      <c r="L33" s="324"/>
      <c r="M33" s="324"/>
      <c r="N33" s="324"/>
      <c r="O33" s="324"/>
      <c r="P33" s="324"/>
      <c r="Q33" s="324"/>
      <c r="R33" s="324"/>
      <c r="S33" s="324"/>
      <c r="T33" s="324"/>
      <c r="U33" s="324"/>
      <c r="V33" s="324"/>
      <c r="W33" s="324"/>
    </row>
    <row r="34" spans="11:23" ht="23.25" customHeight="1" x14ac:dyDescent="0.35">
      <c r="K34" s="324" t="s">
        <v>157</v>
      </c>
      <c r="L34" s="324"/>
      <c r="M34" s="324"/>
      <c r="N34" s="324"/>
      <c r="O34" s="324"/>
      <c r="P34" s="324"/>
      <c r="Q34" s="324"/>
      <c r="R34" s="324"/>
      <c r="S34" s="324"/>
      <c r="T34" s="324"/>
      <c r="U34" s="324"/>
      <c r="V34" s="324"/>
      <c r="W34" s="324"/>
    </row>
    <row r="35" spans="11:23" ht="23.25" customHeight="1" x14ac:dyDescent="0.35">
      <c r="K35" s="324"/>
      <c r="L35" s="324"/>
      <c r="M35" s="324"/>
      <c r="N35" s="324"/>
      <c r="O35" s="324"/>
      <c r="P35" s="324"/>
      <c r="Q35" s="324"/>
      <c r="R35" s="324"/>
      <c r="S35" s="324"/>
      <c r="T35" s="324"/>
      <c r="U35" s="324"/>
      <c r="V35" s="324"/>
      <c r="W35" s="324"/>
    </row>
    <row r="36" spans="11:23" ht="23.25" customHeight="1" x14ac:dyDescent="0.35">
      <c r="K36" s="324" t="s">
        <v>158</v>
      </c>
      <c r="L36" s="324"/>
      <c r="M36" s="324"/>
      <c r="N36" s="324"/>
      <c r="O36" s="324"/>
      <c r="P36" s="324"/>
      <c r="Q36" s="324"/>
      <c r="R36" s="324"/>
      <c r="S36" s="324"/>
      <c r="T36" s="324"/>
      <c r="U36" s="324"/>
      <c r="V36" s="324"/>
      <c r="W36" s="324"/>
    </row>
    <row r="37" spans="11:23" ht="23.25" customHeight="1" x14ac:dyDescent="0.35">
      <c r="K37" s="324"/>
      <c r="L37" s="324"/>
      <c r="M37" s="324"/>
      <c r="N37" s="324"/>
      <c r="O37" s="324"/>
      <c r="P37" s="324"/>
      <c r="Q37" s="324"/>
      <c r="R37" s="324"/>
      <c r="S37" s="324"/>
      <c r="T37" s="324"/>
      <c r="U37" s="324"/>
      <c r="V37" s="324"/>
      <c r="W37" s="324"/>
    </row>
    <row r="38" spans="11:23" ht="23.25" customHeight="1" x14ac:dyDescent="0.35">
      <c r="K38" s="324" t="s">
        <v>159</v>
      </c>
      <c r="L38" s="324"/>
      <c r="M38" s="324"/>
      <c r="N38" s="324"/>
      <c r="O38" s="324"/>
      <c r="P38" s="324"/>
      <c r="Q38" s="324"/>
      <c r="R38" s="324"/>
      <c r="S38" s="324"/>
      <c r="T38" s="324"/>
      <c r="U38" s="324"/>
      <c r="V38" s="324"/>
      <c r="W38" s="324"/>
    </row>
    <row r="39" spans="11:23" ht="23.25" customHeight="1" x14ac:dyDescent="0.35">
      <c r="K39" s="324"/>
      <c r="L39" s="324"/>
      <c r="M39" s="324"/>
      <c r="N39" s="324"/>
      <c r="O39" s="324"/>
      <c r="P39" s="324"/>
      <c r="Q39" s="324"/>
      <c r="R39" s="324"/>
      <c r="S39" s="324"/>
      <c r="T39" s="324"/>
      <c r="U39" s="324"/>
      <c r="V39" s="324"/>
      <c r="W39" s="324"/>
    </row>
    <row r="40" spans="11:23" ht="34.5" customHeight="1" x14ac:dyDescent="0.35">
      <c r="K40" s="324" t="s">
        <v>160</v>
      </c>
      <c r="L40" s="324"/>
      <c r="M40" s="324"/>
      <c r="N40" s="324"/>
      <c r="O40" s="324"/>
      <c r="P40" s="324"/>
      <c r="Q40" s="324"/>
      <c r="R40" s="324"/>
      <c r="S40" s="324"/>
      <c r="T40" s="324"/>
      <c r="U40" s="324"/>
      <c r="V40" s="324"/>
      <c r="W40" s="324"/>
    </row>
    <row r="41" spans="11:23" ht="34.5" customHeight="1" x14ac:dyDescent="0.35">
      <c r="K41" s="324"/>
      <c r="L41" s="324"/>
      <c r="M41" s="324"/>
      <c r="N41" s="324"/>
      <c r="O41" s="324"/>
      <c r="P41" s="324"/>
      <c r="Q41" s="324"/>
      <c r="R41" s="324"/>
      <c r="S41" s="324"/>
      <c r="T41" s="324"/>
      <c r="U41" s="324"/>
      <c r="V41" s="324"/>
      <c r="W41" s="324"/>
    </row>
    <row r="42" spans="11:23" ht="58.5" customHeight="1" x14ac:dyDescent="0.35">
      <c r="K42" s="325" t="s">
        <v>161</v>
      </c>
      <c r="L42" s="325"/>
      <c r="M42" s="325"/>
      <c r="N42" s="325"/>
      <c r="O42" s="325"/>
      <c r="P42" s="325"/>
      <c r="Q42" s="325"/>
      <c r="R42" s="325"/>
      <c r="S42" s="325"/>
      <c r="T42" s="325"/>
      <c r="U42" s="325"/>
      <c r="V42" s="325"/>
      <c r="W42" s="325"/>
    </row>
    <row r="43" spans="11:23" ht="58.5" customHeight="1" x14ac:dyDescent="0.35">
      <c r="K43" s="325"/>
      <c r="L43" s="325"/>
      <c r="M43" s="325"/>
      <c r="N43" s="325"/>
      <c r="O43" s="325"/>
      <c r="P43" s="325"/>
      <c r="Q43" s="325"/>
      <c r="R43" s="325"/>
      <c r="S43" s="325"/>
      <c r="T43" s="325"/>
      <c r="U43" s="325"/>
      <c r="V43" s="325"/>
      <c r="W43" s="325"/>
    </row>
  </sheetData>
  <mergeCells count="20">
    <mergeCell ref="A3:I11"/>
    <mergeCell ref="B1:H1"/>
    <mergeCell ref="A13:I18"/>
    <mergeCell ref="K1:W16"/>
    <mergeCell ref="K32:W33"/>
    <mergeCell ref="A20:I20"/>
    <mergeCell ref="A22:I23"/>
    <mergeCell ref="K20:W21"/>
    <mergeCell ref="A24:I25"/>
    <mergeCell ref="K26:W27"/>
    <mergeCell ref="K22:W23"/>
    <mergeCell ref="K24:W25"/>
    <mergeCell ref="K28:W29"/>
    <mergeCell ref="K30:W31"/>
    <mergeCell ref="B30:I30"/>
    <mergeCell ref="K34:W35"/>
    <mergeCell ref="K36:W37"/>
    <mergeCell ref="K38:W39"/>
    <mergeCell ref="K40:W41"/>
    <mergeCell ref="K42:W43"/>
  </mergeCells>
  <hyperlinks>
    <hyperlink ref="B1:H1" r:id="rId1" display="Link to FFAR's Matching Guidelines Document" xr:uid="{16D3CD2F-1477-4DB0-A18A-E3F4268184DE}"/>
  </hyperlinks>
  <printOptions horizontalCentered="1"/>
  <pageMargins left="0.7" right="0.7" top="0.75" bottom="0.75" header="0.3" footer="0.3"/>
  <pageSetup scale="90" pageOrder="overThenDown" orientation="landscape" r:id="rId2"/>
  <rowBreaks count="1" manualBreakCount="1">
    <brk id="25" max="16383" man="1"/>
  </rowBreaks>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1"/>
  <sheetViews>
    <sheetView zoomScale="60" zoomScaleNormal="6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5" width="5.81640625" style="3" customWidth="1"/>
    <col min="16" max="16" width="5.54296875" style="3" customWidth="1"/>
    <col min="17" max="17" width="37.1796875" style="3" customWidth="1"/>
    <col min="18" max="18" width="10.1796875" style="3" customWidth="1"/>
    <col min="19" max="19" width="22.90625" style="3" customWidth="1"/>
    <col min="20" max="20" width="20.453125" style="3" customWidth="1"/>
    <col min="21" max="21" width="23.1796875" style="3" customWidth="1"/>
    <col min="22" max="23" width="22.1796875" style="3" customWidth="1"/>
    <col min="24" max="24" width="22.81640625" style="3" customWidth="1"/>
    <col min="25" max="25" width="25.1796875" style="3" customWidth="1"/>
    <col min="26" max="26" width="24.81640625" style="3" customWidth="1"/>
    <col min="27" max="27" width="22.81640625" style="3" customWidth="1"/>
    <col min="28" max="28" width="22.1796875" style="3" customWidth="1"/>
    <col min="29" max="29" width="32.81640625" style="3" customWidth="1"/>
    <col min="30" max="30" width="23.81640625" style="3" customWidth="1"/>
    <col min="31"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259</v>
      </c>
      <c r="Q3" s="473"/>
      <c r="R3" s="473"/>
      <c r="S3" s="473"/>
      <c r="T3" s="473"/>
      <c r="U3" s="473"/>
      <c r="V3" s="473"/>
      <c r="W3" s="473"/>
      <c r="X3" s="473"/>
      <c r="Y3" s="473"/>
      <c r="Z3" s="473"/>
      <c r="AA3" s="473"/>
      <c r="AB3" s="473"/>
      <c r="AC3" s="473"/>
      <c r="AD3" s="474"/>
      <c r="AG3" s="483" t="s">
        <v>275</v>
      </c>
      <c r="AH3" s="484"/>
      <c r="AI3" s="484"/>
      <c r="AJ3" s="484"/>
      <c r="AK3" s="484"/>
      <c r="AL3" s="484"/>
      <c r="AM3" s="484"/>
      <c r="AN3" s="484"/>
      <c r="AO3" s="484"/>
      <c r="AP3" s="484"/>
      <c r="AQ3" s="484"/>
      <c r="AR3" s="484"/>
      <c r="AS3" s="484"/>
      <c r="AT3" s="484"/>
      <c r="AU3" s="485"/>
    </row>
    <row r="4" spans="1:47" s="96" customFormat="1" x14ac:dyDescent="0.35">
      <c r="A4" s="365" t="s">
        <v>211</v>
      </c>
      <c r="B4" s="366"/>
      <c r="C4" s="366"/>
      <c r="D4" s="366"/>
      <c r="E4" s="366"/>
      <c r="F4" s="366"/>
      <c r="G4" s="366"/>
      <c r="H4" s="366"/>
      <c r="I4" s="366"/>
      <c r="J4" s="366"/>
      <c r="K4" s="366"/>
      <c r="L4" s="366"/>
      <c r="M4" s="436"/>
      <c r="P4" s="365" t="s">
        <v>213</v>
      </c>
      <c r="Q4" s="366"/>
      <c r="R4" s="366"/>
      <c r="S4" s="366"/>
      <c r="T4" s="366"/>
      <c r="U4" s="366"/>
      <c r="V4" s="366"/>
      <c r="W4" s="366"/>
      <c r="X4" s="366"/>
      <c r="Y4" s="366"/>
      <c r="Z4" s="366"/>
      <c r="AA4" s="366"/>
      <c r="AB4" s="366"/>
      <c r="AC4" s="366"/>
      <c r="AD4" s="436"/>
      <c r="AG4" s="365" t="s">
        <v>213</v>
      </c>
      <c r="AH4" s="366"/>
      <c r="AI4" s="366"/>
      <c r="AJ4" s="366"/>
      <c r="AK4" s="366"/>
      <c r="AL4" s="366"/>
      <c r="AM4" s="366"/>
      <c r="AN4" s="366"/>
      <c r="AO4" s="366"/>
      <c r="AP4" s="366"/>
      <c r="AQ4" s="366"/>
      <c r="AR4" s="366"/>
      <c r="AS4" s="366"/>
      <c r="AT4" s="366"/>
      <c r="AU4" s="436"/>
    </row>
    <row r="5" spans="1:47" s="96" customFormat="1" x14ac:dyDescent="0.35">
      <c r="A5" s="365" t="s">
        <v>244</v>
      </c>
      <c r="B5" s="366"/>
      <c r="C5" s="413"/>
      <c r="D5" s="413"/>
      <c r="E5" s="413"/>
      <c r="F5" s="413"/>
      <c r="G5" s="100" t="s">
        <v>245</v>
      </c>
      <c r="H5" s="413"/>
      <c r="I5" s="413"/>
      <c r="J5" s="413"/>
      <c r="K5" s="413"/>
      <c r="L5" s="413"/>
      <c r="M5" s="420"/>
      <c r="P5" s="365" t="s">
        <v>244</v>
      </c>
      <c r="Q5" s="366"/>
      <c r="R5" s="413"/>
      <c r="S5" s="413"/>
      <c r="T5" s="413"/>
      <c r="U5" s="413"/>
      <c r="V5" s="413"/>
      <c r="W5" s="100" t="s">
        <v>245</v>
      </c>
      <c r="X5" s="413"/>
      <c r="Y5" s="413"/>
      <c r="Z5" s="413"/>
      <c r="AA5" s="413"/>
      <c r="AB5" s="413"/>
      <c r="AC5" s="413"/>
      <c r="AD5" s="420"/>
      <c r="AG5" s="365" t="s">
        <v>244</v>
      </c>
      <c r="AH5" s="366"/>
      <c r="AI5" s="413"/>
      <c r="AJ5" s="413"/>
      <c r="AK5" s="413"/>
      <c r="AL5" s="413"/>
      <c r="AM5" s="413"/>
      <c r="AN5" s="100" t="s">
        <v>245</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261</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261</v>
      </c>
      <c r="AM11" s="88" t="s">
        <v>164</v>
      </c>
      <c r="AN11" s="88" t="s">
        <v>64</v>
      </c>
      <c r="AO11" s="31" t="s">
        <v>144</v>
      </c>
      <c r="AP11" s="101" t="s">
        <v>76</v>
      </c>
      <c r="AQ11" s="88" t="s">
        <v>77</v>
      </c>
      <c r="AR11" s="31" t="s">
        <v>78</v>
      </c>
      <c r="AS11" s="88" t="s">
        <v>143</v>
      </c>
      <c r="AT11" s="31" t="s">
        <v>206</v>
      </c>
      <c r="AU11" s="38" t="s">
        <v>276</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6'!AU12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6'!AU12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6'!AU13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6'!AU13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6'!AU14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6'!AU14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6'!AU15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6'!AU15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6'!AU16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6'!AU16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6'!AU17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6'!AU17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6'!AU18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6'!AU18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261</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261</v>
      </c>
      <c r="AM22" s="88" t="s">
        <v>164</v>
      </c>
      <c r="AN22" s="88" t="s">
        <v>64</v>
      </c>
      <c r="AO22" s="31" t="s">
        <v>144</v>
      </c>
      <c r="AP22" s="101" t="s">
        <v>76</v>
      </c>
      <c r="AQ22" s="88" t="s">
        <v>77</v>
      </c>
      <c r="AR22" s="31" t="s">
        <v>78</v>
      </c>
      <c r="AS22" s="88" t="s">
        <v>143</v>
      </c>
      <c r="AT22" s="31" t="s">
        <v>206</v>
      </c>
      <c r="AU22" s="38" t="s">
        <v>276</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6'!AU23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6'!AU23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4">SUM(F24:G24)</f>
        <v>0</v>
      </c>
      <c r="I24" s="13">
        <v>0</v>
      </c>
      <c r="J24" s="13">
        <v>0</v>
      </c>
      <c r="K24" s="14">
        <f t="shared" ref="K24" si="15">SUM(I24:J24)</f>
        <v>0</v>
      </c>
      <c r="L24" s="13">
        <v>0</v>
      </c>
      <c r="M24" s="15">
        <f t="shared" ref="M24:M27" si="16">SUM(H24, K24, L24)</f>
        <v>0</v>
      </c>
      <c r="N24" s="6"/>
      <c r="P24" s="365">
        <v>0</v>
      </c>
      <c r="Q24" s="366"/>
      <c r="R24" s="366" t="s">
        <v>20</v>
      </c>
      <c r="S24" s="366"/>
      <c r="T24" s="100"/>
      <c r="U24" s="93">
        <f>'Year 6'!AU24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5">
        <v>0</v>
      </c>
      <c r="AH24" s="366"/>
      <c r="AI24" s="366" t="s">
        <v>20</v>
      </c>
      <c r="AJ24" s="366"/>
      <c r="AK24" s="100"/>
      <c r="AL24" s="72">
        <f>'Year 6'!AU24</f>
        <v>0</v>
      </c>
      <c r="AM24" s="13">
        <v>0</v>
      </c>
      <c r="AN24" s="13">
        <v>0</v>
      </c>
      <c r="AO24" s="44">
        <f t="shared" ref="AO24:AO27" si="19">SUM(AM24:AN24)</f>
        <v>0</v>
      </c>
      <c r="AP24" s="13">
        <v>0</v>
      </c>
      <c r="AQ24" s="13">
        <v>0</v>
      </c>
      <c r="AR24" s="44">
        <f t="shared" ref="AR24:AR27" si="20">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6"/>
        <v>0</v>
      </c>
      <c r="N25" s="6"/>
      <c r="P25" s="365">
        <v>0</v>
      </c>
      <c r="Q25" s="366"/>
      <c r="R25" s="366" t="s">
        <v>21</v>
      </c>
      <c r="S25" s="366"/>
      <c r="T25" s="100"/>
      <c r="U25" s="93">
        <f>'Year 6'!AU25</f>
        <v>0</v>
      </c>
      <c r="V25" s="13">
        <v>0</v>
      </c>
      <c r="W25" s="13">
        <v>0</v>
      </c>
      <c r="X25" s="60">
        <f t="shared" si="17"/>
        <v>0</v>
      </c>
      <c r="Y25" s="13">
        <v>0</v>
      </c>
      <c r="Z25" s="13">
        <v>0</v>
      </c>
      <c r="AA25" s="60">
        <f>SUM(Y25:Z25)</f>
        <v>0</v>
      </c>
      <c r="AB25" s="13">
        <v>0</v>
      </c>
      <c r="AC25" s="60">
        <f t="shared" si="18"/>
        <v>0</v>
      </c>
      <c r="AD25" s="61">
        <f>M25-AC25</f>
        <v>0</v>
      </c>
      <c r="AE25" s="6"/>
      <c r="AG25" s="365">
        <v>0</v>
      </c>
      <c r="AH25" s="366"/>
      <c r="AI25" s="366" t="s">
        <v>21</v>
      </c>
      <c r="AJ25" s="366"/>
      <c r="AK25" s="100"/>
      <c r="AL25" s="72">
        <f>'Year 6'!AU25</f>
        <v>0</v>
      </c>
      <c r="AM25" s="13">
        <v>0</v>
      </c>
      <c r="AN25" s="13">
        <v>0</v>
      </c>
      <c r="AO25" s="44">
        <f t="shared" si="19"/>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4"/>
        <v>0</v>
      </c>
      <c r="I26" s="13">
        <v>0</v>
      </c>
      <c r="J26" s="13">
        <v>0</v>
      </c>
      <c r="K26" s="14">
        <f>SUM(I26:J26)</f>
        <v>0</v>
      </c>
      <c r="L26" s="13">
        <v>0</v>
      </c>
      <c r="M26" s="15">
        <f t="shared" si="16"/>
        <v>0</v>
      </c>
      <c r="N26" s="6"/>
      <c r="P26" s="365">
        <v>0</v>
      </c>
      <c r="Q26" s="366"/>
      <c r="R26" s="366" t="s">
        <v>22</v>
      </c>
      <c r="S26" s="366"/>
      <c r="T26" s="100"/>
      <c r="U26" s="93">
        <f>'Year 6'!AU26</f>
        <v>0</v>
      </c>
      <c r="V26" s="13">
        <v>0</v>
      </c>
      <c r="W26" s="13">
        <v>0</v>
      </c>
      <c r="X26" s="60">
        <f t="shared" si="17"/>
        <v>0</v>
      </c>
      <c r="Y26" s="13">
        <v>0</v>
      </c>
      <c r="Z26" s="13">
        <v>0</v>
      </c>
      <c r="AA26" s="60">
        <f t="shared" ref="AA26:AA27" si="21">SUM(Y26:Z26)</f>
        <v>0</v>
      </c>
      <c r="AB26" s="13">
        <v>0</v>
      </c>
      <c r="AC26" s="60">
        <f t="shared" si="18"/>
        <v>0</v>
      </c>
      <c r="AD26" s="61">
        <f>M26-AC26</f>
        <v>0</v>
      </c>
      <c r="AE26" s="6"/>
      <c r="AG26" s="365">
        <v>0</v>
      </c>
      <c r="AH26" s="366"/>
      <c r="AI26" s="366" t="s">
        <v>22</v>
      </c>
      <c r="AJ26" s="366"/>
      <c r="AK26" s="100"/>
      <c r="AL26" s="72">
        <f>'Year 6'!AU26</f>
        <v>0</v>
      </c>
      <c r="AM26" s="13">
        <v>0</v>
      </c>
      <c r="AN26" s="13">
        <v>0</v>
      </c>
      <c r="AO26" s="44">
        <f t="shared" si="19"/>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4"/>
        <v>0</v>
      </c>
      <c r="I27" s="13">
        <v>0</v>
      </c>
      <c r="J27" s="13">
        <v>0</v>
      </c>
      <c r="K27" s="14">
        <f>SUM(I27:J27)</f>
        <v>0</v>
      </c>
      <c r="L27" s="13">
        <v>0</v>
      </c>
      <c r="M27" s="15">
        <f t="shared" si="16"/>
        <v>0</v>
      </c>
      <c r="N27" s="6"/>
      <c r="P27" s="365">
        <v>0</v>
      </c>
      <c r="Q27" s="366"/>
      <c r="R27" s="366" t="s">
        <v>23</v>
      </c>
      <c r="S27" s="366"/>
      <c r="T27" s="100"/>
      <c r="U27" s="93">
        <f>'Year 6'!AU27</f>
        <v>0</v>
      </c>
      <c r="V27" s="13">
        <v>0</v>
      </c>
      <c r="W27" s="13">
        <v>0</v>
      </c>
      <c r="X27" s="60">
        <f t="shared" si="17"/>
        <v>0</v>
      </c>
      <c r="Y27" s="13">
        <v>0</v>
      </c>
      <c r="Z27" s="13">
        <v>0</v>
      </c>
      <c r="AA27" s="60">
        <f t="shared" si="21"/>
        <v>0</v>
      </c>
      <c r="AB27" s="13">
        <v>0</v>
      </c>
      <c r="AC27" s="60">
        <f t="shared" si="18"/>
        <v>0</v>
      </c>
      <c r="AD27" s="61">
        <f>M27-AC27</f>
        <v>0</v>
      </c>
      <c r="AE27" s="6"/>
      <c r="AG27" s="365">
        <v>0</v>
      </c>
      <c r="AH27" s="366"/>
      <c r="AI27" s="366" t="s">
        <v>23</v>
      </c>
      <c r="AJ27" s="366"/>
      <c r="AK27" s="100"/>
      <c r="AL27" s="72">
        <f>'Year 6'!AU27</f>
        <v>0</v>
      </c>
      <c r="AM27" s="13">
        <v>0</v>
      </c>
      <c r="AN27" s="13">
        <v>0</v>
      </c>
      <c r="AO27" s="44">
        <f t="shared" si="19"/>
        <v>0</v>
      </c>
      <c r="AP27" s="13">
        <v>0</v>
      </c>
      <c r="AQ27" s="13">
        <v>0</v>
      </c>
      <c r="AR27" s="44">
        <f t="shared" si="20"/>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174</v>
      </c>
      <c r="Q28" s="107"/>
      <c r="R28" s="369">
        <f>SUM(P23:Q27)</f>
        <v>0</v>
      </c>
      <c r="S28" s="369"/>
      <c r="T28" s="105"/>
      <c r="U28" s="67">
        <f>SUM(U23:U27)</f>
        <v>0</v>
      </c>
      <c r="V28" s="67">
        <f>SUM(V23:V27)</f>
        <v>0</v>
      </c>
      <c r="W28" s="67">
        <f t="shared" ref="W28:AB28" si="23">SUM(W23:W27)</f>
        <v>0</v>
      </c>
      <c r="X28" s="67">
        <f t="shared" si="23"/>
        <v>0</v>
      </c>
      <c r="Y28" s="67">
        <f>SUM(Y23:Y27)</f>
        <v>0</v>
      </c>
      <c r="Z28" s="67">
        <f t="shared" ref="Z28" si="24">SUM(Z23:Z27)</f>
        <v>0</v>
      </c>
      <c r="AA28" s="67">
        <f>SUM(AA23:AA27)</f>
        <v>0</v>
      </c>
      <c r="AB28" s="67">
        <f t="shared" si="23"/>
        <v>0</v>
      </c>
      <c r="AC28" s="67">
        <f>SUM(AC23:AC27)</f>
        <v>0</v>
      </c>
      <c r="AD28" s="59">
        <f>SUM(AD23:AD27)</f>
        <v>0</v>
      </c>
      <c r="AE28" s="6"/>
      <c r="AG28" s="4" t="s">
        <v>174</v>
      </c>
      <c r="AH28" s="107"/>
      <c r="AI28" s="421">
        <f>SUM(AG23:AH27)</f>
        <v>0</v>
      </c>
      <c r="AJ28" s="421"/>
      <c r="AK28" s="105"/>
      <c r="AL28" s="42">
        <f>SUM(AL23:AL27)</f>
        <v>0</v>
      </c>
      <c r="AM28" s="42">
        <f>SUM(AM23:AM27)</f>
        <v>0</v>
      </c>
      <c r="AN28" s="42">
        <f t="shared" ref="AN28:AU28" si="25">SUM(AN23:AN27)</f>
        <v>0</v>
      </c>
      <c r="AO28" s="42">
        <f>SUM(AO23:AO27)</f>
        <v>0</v>
      </c>
      <c r="AP28" s="42">
        <f>SUM(AP23:AP27)</f>
        <v>0</v>
      </c>
      <c r="AQ28" s="42">
        <f t="shared" ref="AQ28:AS28" si="26">SUM(AQ23:AQ27)</f>
        <v>0</v>
      </c>
      <c r="AR28" s="42">
        <f t="shared" si="26"/>
        <v>0</v>
      </c>
      <c r="AS28" s="42">
        <f t="shared" si="26"/>
        <v>0</v>
      </c>
      <c r="AT28" s="42">
        <f>SUM(AT23:AT27)</f>
        <v>0</v>
      </c>
      <c r="AU28" s="43">
        <f t="shared" si="25"/>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60" t="s">
        <v>180</v>
      </c>
      <c r="Q30" s="461"/>
      <c r="R30" s="461"/>
      <c r="S30" s="461"/>
      <c r="T30" s="461"/>
      <c r="U30" s="62">
        <f>SUM(U28, U19)</f>
        <v>0</v>
      </c>
      <c r="V30" s="62">
        <f>SUM(V28, V19)</f>
        <v>0</v>
      </c>
      <c r="W30" s="62">
        <f t="shared" ref="W30" si="29">SUM(W28, W19)</f>
        <v>0</v>
      </c>
      <c r="X30" s="62">
        <f>SUM(X28, X19)</f>
        <v>0</v>
      </c>
      <c r="Y30" s="62">
        <f>SUM(Y28, Y19)</f>
        <v>0</v>
      </c>
      <c r="Z30" s="62">
        <f t="shared" ref="Z30:AB30" si="30">SUM(Z28, Z19)</f>
        <v>0</v>
      </c>
      <c r="AA30" s="62">
        <f t="shared" si="30"/>
        <v>0</v>
      </c>
      <c r="AB30" s="62">
        <f t="shared" si="30"/>
        <v>0</v>
      </c>
      <c r="AC30" s="62">
        <f>SUM(AC28, AC19)</f>
        <v>0</v>
      </c>
      <c r="AD30" s="63">
        <f>SUM(AD28, AD19)</f>
        <v>0</v>
      </c>
      <c r="AE30" s="6"/>
      <c r="AG30" s="460" t="s">
        <v>180</v>
      </c>
      <c r="AH30" s="461"/>
      <c r="AI30" s="461"/>
      <c r="AJ30" s="461"/>
      <c r="AK30" s="461"/>
      <c r="AL30" s="46">
        <f>SUM(AL28, AL19)</f>
        <v>0</v>
      </c>
      <c r="AM30" s="46">
        <f>SUM(AM28, AM19)</f>
        <v>0</v>
      </c>
      <c r="AN30" s="46">
        <f t="shared" ref="AN30" si="31">SUM(AN28, AN19)</f>
        <v>0</v>
      </c>
      <c r="AO30" s="46">
        <f>SUM(AO28, AO19)</f>
        <v>0</v>
      </c>
      <c r="AP30" s="46">
        <f>SUM(AP28, AP19)</f>
        <v>0</v>
      </c>
      <c r="AQ30" s="46">
        <f t="shared" ref="AQ30:AS30" si="32">SUM(AQ28, AQ19)</f>
        <v>0</v>
      </c>
      <c r="AR30" s="46">
        <f t="shared" si="32"/>
        <v>0</v>
      </c>
      <c r="AS30" s="46">
        <f t="shared" si="32"/>
        <v>0</v>
      </c>
      <c r="AT30" s="46">
        <f>SUM(AT28, AT19)</f>
        <v>0</v>
      </c>
      <c r="AU30" s="47">
        <f t="shared" ref="AU30" si="33">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261</v>
      </c>
      <c r="Z33" s="88" t="s">
        <v>73</v>
      </c>
      <c r="AA33" s="88" t="s">
        <v>15</v>
      </c>
      <c r="AB33" s="88" t="s">
        <v>16</v>
      </c>
      <c r="AC33" s="108" t="s">
        <v>18</v>
      </c>
      <c r="AD33" s="38" t="s">
        <v>109</v>
      </c>
      <c r="AG33" s="381" t="s">
        <v>24</v>
      </c>
      <c r="AH33" s="382"/>
      <c r="AI33" s="382"/>
      <c r="AJ33" s="382"/>
      <c r="AK33" s="382"/>
      <c r="AL33" s="382"/>
      <c r="AM33" s="382"/>
      <c r="AN33" s="382"/>
      <c r="AO33" s="382"/>
      <c r="AP33" s="108" t="s">
        <v>261</v>
      </c>
      <c r="AQ33" s="88" t="s">
        <v>204</v>
      </c>
      <c r="AR33" s="88" t="s">
        <v>15</v>
      </c>
      <c r="AS33" s="88" t="s">
        <v>16</v>
      </c>
      <c r="AT33" s="108" t="s">
        <v>206</v>
      </c>
      <c r="AU33" s="38" t="s">
        <v>276</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6'!AU34</f>
        <v>0</v>
      </c>
      <c r="Z34" s="13">
        <v>0</v>
      </c>
      <c r="AA34" s="13">
        <v>0</v>
      </c>
      <c r="AB34" s="13">
        <v>0</v>
      </c>
      <c r="AC34" s="60">
        <f>SUM(Z34:AB34)</f>
        <v>0</v>
      </c>
      <c r="AD34" s="61">
        <f>M34-AC34</f>
        <v>0</v>
      </c>
      <c r="AE34" s="6"/>
      <c r="AG34" s="8">
        <v>1</v>
      </c>
      <c r="AH34" s="366"/>
      <c r="AI34" s="366"/>
      <c r="AJ34" s="366"/>
      <c r="AK34" s="366"/>
      <c r="AL34" s="366"/>
      <c r="AM34" s="366"/>
      <c r="AN34" s="366"/>
      <c r="AO34" s="366"/>
      <c r="AP34" s="70">
        <f>'Year 6'!AU34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6'!AU35</f>
        <v>0</v>
      </c>
      <c r="Z35" s="13">
        <v>0</v>
      </c>
      <c r="AA35" s="13">
        <v>0</v>
      </c>
      <c r="AB35" s="13">
        <v>0</v>
      </c>
      <c r="AC35" s="60">
        <f>SUM(Z35:AB35)</f>
        <v>0</v>
      </c>
      <c r="AD35" s="61">
        <f>M35-AC35</f>
        <v>0</v>
      </c>
      <c r="AE35" s="6"/>
      <c r="AG35" s="8">
        <v>2</v>
      </c>
      <c r="AH35" s="376"/>
      <c r="AI35" s="376"/>
      <c r="AJ35" s="376"/>
      <c r="AK35" s="376"/>
      <c r="AL35" s="376"/>
      <c r="AM35" s="376"/>
      <c r="AN35" s="376"/>
      <c r="AO35" s="376"/>
      <c r="AP35" s="70">
        <f>'Year 6'!AU35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6'!AU36</f>
        <v>0</v>
      </c>
      <c r="Z36" s="13">
        <v>0</v>
      </c>
      <c r="AA36" s="13">
        <v>0</v>
      </c>
      <c r="AB36" s="13">
        <v>0</v>
      </c>
      <c r="AC36" s="60">
        <f>SUM(Z36:AB36)</f>
        <v>0</v>
      </c>
      <c r="AD36" s="61">
        <f>M36-AC36</f>
        <v>0</v>
      </c>
      <c r="AE36" s="6"/>
      <c r="AG36" s="8">
        <v>3</v>
      </c>
      <c r="AH36" s="376"/>
      <c r="AI36" s="376"/>
      <c r="AJ36" s="376"/>
      <c r="AK36" s="376"/>
      <c r="AL36" s="376"/>
      <c r="AM36" s="376"/>
      <c r="AN36" s="376"/>
      <c r="AO36" s="376"/>
      <c r="AP36" s="70">
        <f>'Year 6'!AU36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4">SUM(K34:K36)</f>
        <v>0</v>
      </c>
      <c r="L37" s="22">
        <f t="shared" si="34"/>
        <v>0</v>
      </c>
      <c r="M37" s="16">
        <f>SUM(J37:L37)</f>
        <v>0</v>
      </c>
      <c r="N37" s="6"/>
      <c r="P37" s="379" t="s">
        <v>25</v>
      </c>
      <c r="Q37" s="380"/>
      <c r="R37" s="380"/>
      <c r="S37" s="380"/>
      <c r="T37" s="380"/>
      <c r="U37" s="380"/>
      <c r="V37" s="380"/>
      <c r="W37" s="380"/>
      <c r="X37" s="380"/>
      <c r="Y37" s="67">
        <f>SUM(Y34:Y36)</f>
        <v>0</v>
      </c>
      <c r="Z37" s="67">
        <f t="shared" ref="Z37:AD37" si="35">SUM(Z34:Z36)</f>
        <v>0</v>
      </c>
      <c r="AA37" s="67">
        <f t="shared" si="35"/>
        <v>0</v>
      </c>
      <c r="AB37" s="67">
        <f t="shared" si="35"/>
        <v>0</v>
      </c>
      <c r="AC37" s="67">
        <f t="shared" si="35"/>
        <v>0</v>
      </c>
      <c r="AD37" s="59">
        <f t="shared" si="35"/>
        <v>0</v>
      </c>
      <c r="AE37" s="6"/>
      <c r="AG37" s="379" t="s">
        <v>25</v>
      </c>
      <c r="AH37" s="380"/>
      <c r="AI37" s="380"/>
      <c r="AJ37" s="380"/>
      <c r="AK37" s="380"/>
      <c r="AL37" s="380"/>
      <c r="AM37" s="380"/>
      <c r="AN37" s="380"/>
      <c r="AO37" s="380"/>
      <c r="AP37" s="42">
        <f>SUM(AP34:AP36)</f>
        <v>0</v>
      </c>
      <c r="AQ37" s="42">
        <f>SUM(AQ34:AQ36)</f>
        <v>0</v>
      </c>
      <c r="AR37" s="42">
        <f t="shared" ref="AR37:AT37" si="36">SUM(AR34:AR36)</f>
        <v>0</v>
      </c>
      <c r="AS37" s="42">
        <f t="shared" si="36"/>
        <v>0</v>
      </c>
      <c r="AT37" s="42">
        <f t="shared" si="36"/>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261</v>
      </c>
      <c r="Z39" s="89" t="s">
        <v>73</v>
      </c>
      <c r="AA39" s="89" t="s">
        <v>15</v>
      </c>
      <c r="AB39" s="89" t="s">
        <v>16</v>
      </c>
      <c r="AC39" s="99" t="s">
        <v>18</v>
      </c>
      <c r="AD39" s="39" t="s">
        <v>109</v>
      </c>
      <c r="AG39" s="372" t="s">
        <v>33</v>
      </c>
      <c r="AH39" s="373"/>
      <c r="AI39" s="373"/>
      <c r="AJ39" s="373"/>
      <c r="AK39" s="373"/>
      <c r="AL39" s="373"/>
      <c r="AM39" s="373"/>
      <c r="AN39" s="373"/>
      <c r="AO39" s="373"/>
      <c r="AP39" s="99" t="s">
        <v>261</v>
      </c>
      <c r="AQ39" s="89" t="s">
        <v>204</v>
      </c>
      <c r="AR39" s="89" t="s">
        <v>15</v>
      </c>
      <c r="AS39" s="89" t="s">
        <v>16</v>
      </c>
      <c r="AT39" s="99" t="s">
        <v>206</v>
      </c>
      <c r="AU39" s="39" t="s">
        <v>276</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6'!AU40</f>
        <v>0</v>
      </c>
      <c r="Z40" s="13">
        <v>0</v>
      </c>
      <c r="AA40" s="13">
        <v>0</v>
      </c>
      <c r="AB40" s="13">
        <v>0</v>
      </c>
      <c r="AC40" s="60">
        <f>SUM(Z40:AB40)</f>
        <v>0</v>
      </c>
      <c r="AD40" s="61">
        <f>M40-AC40</f>
        <v>0</v>
      </c>
      <c r="AE40" s="6"/>
      <c r="AG40" s="8">
        <v>1</v>
      </c>
      <c r="AH40" s="376"/>
      <c r="AI40" s="376"/>
      <c r="AJ40" s="376"/>
      <c r="AK40" s="376"/>
      <c r="AL40" s="376"/>
      <c r="AM40" s="376"/>
      <c r="AN40" s="376"/>
      <c r="AO40" s="376"/>
      <c r="AP40" s="70">
        <f>'Year 6'!AU40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6'!AU41</f>
        <v>0</v>
      </c>
      <c r="Z41" s="13">
        <v>0</v>
      </c>
      <c r="AA41" s="13">
        <v>0</v>
      </c>
      <c r="AB41" s="13">
        <v>0</v>
      </c>
      <c r="AC41" s="60">
        <f>SUM(Z41:AB41)</f>
        <v>0</v>
      </c>
      <c r="AD41" s="61">
        <f>M41-AC41</f>
        <v>0</v>
      </c>
      <c r="AE41" s="6"/>
      <c r="AG41" s="8">
        <v>2</v>
      </c>
      <c r="AH41" s="376"/>
      <c r="AI41" s="376"/>
      <c r="AJ41" s="376"/>
      <c r="AK41" s="376"/>
      <c r="AL41" s="376"/>
      <c r="AM41" s="376"/>
      <c r="AN41" s="376"/>
      <c r="AO41" s="376"/>
      <c r="AP41" s="70">
        <f>'Year 6'!AU41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6'!AU42</f>
        <v>0</v>
      </c>
      <c r="Z42" s="13">
        <v>0</v>
      </c>
      <c r="AA42" s="13">
        <v>0</v>
      </c>
      <c r="AB42" s="13">
        <v>0</v>
      </c>
      <c r="AC42" s="60">
        <f>SUM(Z42:AB42)</f>
        <v>0</v>
      </c>
      <c r="AD42" s="61">
        <f>M42-AC42</f>
        <v>0</v>
      </c>
      <c r="AE42" s="6"/>
      <c r="AG42" s="8">
        <v>3</v>
      </c>
      <c r="AH42" s="376"/>
      <c r="AI42" s="376"/>
      <c r="AJ42" s="376"/>
      <c r="AK42" s="376"/>
      <c r="AL42" s="376"/>
      <c r="AM42" s="376"/>
      <c r="AN42" s="376"/>
      <c r="AO42" s="376"/>
      <c r="AP42" s="70">
        <f>'Year 6'!AU42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7">SUM(K40:K42)</f>
        <v>0</v>
      </c>
      <c r="L43" s="22">
        <f t="shared" si="37"/>
        <v>0</v>
      </c>
      <c r="M43" s="16">
        <f>SUM(J43:L43)</f>
        <v>0</v>
      </c>
      <c r="N43" s="6"/>
      <c r="P43" s="379" t="s">
        <v>26</v>
      </c>
      <c r="Q43" s="380"/>
      <c r="R43" s="380"/>
      <c r="S43" s="380"/>
      <c r="T43" s="380"/>
      <c r="U43" s="380"/>
      <c r="V43" s="380"/>
      <c r="W43" s="380"/>
      <c r="X43" s="380"/>
      <c r="Y43" s="67">
        <f>SUM(Y40:Y42)</f>
        <v>0</v>
      </c>
      <c r="Z43" s="67">
        <f>SUM(Z40:Z42)</f>
        <v>0</v>
      </c>
      <c r="AA43" s="67">
        <f t="shared" ref="AA43:AD43" si="38">SUM(AA40:AA42)</f>
        <v>0</v>
      </c>
      <c r="AB43" s="67">
        <f t="shared" si="38"/>
        <v>0</v>
      </c>
      <c r="AC43" s="67">
        <f t="shared" si="38"/>
        <v>0</v>
      </c>
      <c r="AD43" s="59">
        <f t="shared" si="38"/>
        <v>0</v>
      </c>
      <c r="AE43" s="6"/>
      <c r="AG43" s="379" t="s">
        <v>26</v>
      </c>
      <c r="AH43" s="380"/>
      <c r="AI43" s="380"/>
      <c r="AJ43" s="380"/>
      <c r="AK43" s="380"/>
      <c r="AL43" s="380"/>
      <c r="AM43" s="380"/>
      <c r="AN43" s="380"/>
      <c r="AO43" s="380"/>
      <c r="AP43" s="42">
        <f>SUM(AP40:AP42)</f>
        <v>0</v>
      </c>
      <c r="AQ43" s="42">
        <f>SUM(AQ40:AQ42)</f>
        <v>0</v>
      </c>
      <c r="AR43" s="42">
        <f t="shared" ref="AR43:AT43" si="39">SUM(AR40:AR42)</f>
        <v>0</v>
      </c>
      <c r="AS43" s="42">
        <f t="shared" si="39"/>
        <v>0</v>
      </c>
      <c r="AT43" s="42">
        <f t="shared" si="39"/>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261</v>
      </c>
      <c r="Z45" s="89" t="s">
        <v>73</v>
      </c>
      <c r="AA45" s="89" t="s">
        <v>15</v>
      </c>
      <c r="AB45" s="89" t="s">
        <v>16</v>
      </c>
      <c r="AC45" s="99" t="s">
        <v>18</v>
      </c>
      <c r="AD45" s="39" t="s">
        <v>109</v>
      </c>
      <c r="AG45" s="372" t="s">
        <v>27</v>
      </c>
      <c r="AH45" s="373"/>
      <c r="AI45" s="373"/>
      <c r="AJ45" s="373"/>
      <c r="AK45" s="373"/>
      <c r="AL45" s="373"/>
      <c r="AM45" s="373"/>
      <c r="AN45" s="373"/>
      <c r="AO45" s="373"/>
      <c r="AP45" s="99" t="s">
        <v>261</v>
      </c>
      <c r="AQ45" s="89" t="s">
        <v>204</v>
      </c>
      <c r="AR45" s="89" t="s">
        <v>15</v>
      </c>
      <c r="AS45" s="89" t="s">
        <v>16</v>
      </c>
      <c r="AT45" s="99" t="s">
        <v>206</v>
      </c>
      <c r="AU45" s="39" t="s">
        <v>276</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6'!AU46</f>
        <v>0</v>
      </c>
      <c r="Z46" s="13">
        <v>0</v>
      </c>
      <c r="AA46" s="13">
        <v>0</v>
      </c>
      <c r="AB46" s="13">
        <v>0</v>
      </c>
      <c r="AC46" s="60">
        <f>SUM(Z46:AB46)</f>
        <v>0</v>
      </c>
      <c r="AD46" s="61">
        <f t="shared" ref="AD46:AD56" si="40">M46-AC46</f>
        <v>0</v>
      </c>
      <c r="AE46" s="6"/>
      <c r="AG46" s="8">
        <v>1</v>
      </c>
      <c r="AH46" s="7" t="s">
        <v>28</v>
      </c>
      <c r="AI46" s="376"/>
      <c r="AJ46" s="376"/>
      <c r="AK46" s="376"/>
      <c r="AL46" s="376"/>
      <c r="AM46" s="376"/>
      <c r="AN46" s="376"/>
      <c r="AO46" s="376"/>
      <c r="AP46" s="70">
        <f>'Year 6'!AU46</f>
        <v>0</v>
      </c>
      <c r="AQ46" s="13">
        <v>0</v>
      </c>
      <c r="AR46" s="13">
        <v>0</v>
      </c>
      <c r="AS46" s="13">
        <v>0</v>
      </c>
      <c r="AT46" s="44">
        <f t="shared" ref="AT46:AT56" si="41">SUM(AQ46:AS46)</f>
        <v>0</v>
      </c>
      <c r="AU46" s="45">
        <f t="shared" ref="AU46:AU57" si="42">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3">SUM(J47:L47)</f>
        <v>0</v>
      </c>
      <c r="N47" s="6"/>
      <c r="P47" s="8">
        <v>2</v>
      </c>
      <c r="Q47" s="7" t="s">
        <v>31</v>
      </c>
      <c r="R47" s="376"/>
      <c r="S47" s="376"/>
      <c r="T47" s="376"/>
      <c r="U47" s="376"/>
      <c r="V47" s="376"/>
      <c r="W47" s="376"/>
      <c r="X47" s="376"/>
      <c r="Y47" s="95">
        <f>'Year 6'!AU47</f>
        <v>0</v>
      </c>
      <c r="Z47" s="13">
        <v>0</v>
      </c>
      <c r="AA47" s="13">
        <v>0</v>
      </c>
      <c r="AB47" s="13">
        <v>0</v>
      </c>
      <c r="AC47" s="60">
        <f>SUM(Z47:AB47)</f>
        <v>0</v>
      </c>
      <c r="AD47" s="61">
        <f t="shared" si="40"/>
        <v>0</v>
      </c>
      <c r="AE47" s="6"/>
      <c r="AG47" s="8">
        <v>2</v>
      </c>
      <c r="AH47" s="7" t="s">
        <v>31</v>
      </c>
      <c r="AI47" s="376"/>
      <c r="AJ47" s="376"/>
      <c r="AK47" s="376"/>
      <c r="AL47" s="376"/>
      <c r="AM47" s="376"/>
      <c r="AN47" s="376"/>
      <c r="AO47" s="376"/>
      <c r="AP47" s="70">
        <f>'Year 6'!AU47</f>
        <v>0</v>
      </c>
      <c r="AQ47" s="13">
        <v>0</v>
      </c>
      <c r="AR47" s="13">
        <v>0</v>
      </c>
      <c r="AS47" s="13">
        <v>0</v>
      </c>
      <c r="AT47" s="44">
        <f t="shared" si="41"/>
        <v>0</v>
      </c>
      <c r="AU47" s="45">
        <f t="shared" si="42"/>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6'!AU48</f>
        <v>0</v>
      </c>
      <c r="Z48" s="13">
        <v>0</v>
      </c>
      <c r="AA48" s="13">
        <v>0</v>
      </c>
      <c r="AB48" s="13">
        <v>0</v>
      </c>
      <c r="AC48" s="60">
        <f>SUM(Z48:AB48)</f>
        <v>0</v>
      </c>
      <c r="AD48" s="61">
        <f t="shared" si="40"/>
        <v>0</v>
      </c>
      <c r="AE48" s="6"/>
      <c r="AG48" s="8">
        <v>3</v>
      </c>
      <c r="AH48" s="7" t="s">
        <v>32</v>
      </c>
      <c r="AI48" s="376"/>
      <c r="AJ48" s="376"/>
      <c r="AK48" s="376"/>
      <c r="AL48" s="376"/>
      <c r="AM48" s="376"/>
      <c r="AN48" s="376"/>
      <c r="AO48" s="376"/>
      <c r="AP48" s="70">
        <f>'Year 6'!AU48</f>
        <v>0</v>
      </c>
      <c r="AQ48" s="13">
        <v>0</v>
      </c>
      <c r="AR48" s="13">
        <v>0</v>
      </c>
      <c r="AS48" s="13">
        <v>0</v>
      </c>
      <c r="AT48" s="44">
        <f t="shared" si="41"/>
        <v>0</v>
      </c>
      <c r="AU48" s="45">
        <f t="shared" si="42"/>
        <v>0</v>
      </c>
    </row>
    <row r="49" spans="1:134" x14ac:dyDescent="0.35">
      <c r="A49" s="8">
        <v>4</v>
      </c>
      <c r="B49" s="7" t="s">
        <v>68</v>
      </c>
      <c r="C49" s="376"/>
      <c r="D49" s="376"/>
      <c r="E49" s="376"/>
      <c r="F49" s="376"/>
      <c r="G49" s="376"/>
      <c r="H49" s="376"/>
      <c r="I49" s="376"/>
      <c r="J49" s="13">
        <v>0</v>
      </c>
      <c r="K49" s="13">
        <v>0</v>
      </c>
      <c r="L49" s="13">
        <v>0</v>
      </c>
      <c r="M49" s="15">
        <f t="shared" si="43"/>
        <v>0</v>
      </c>
      <c r="N49" s="6"/>
      <c r="P49" s="8">
        <v>4</v>
      </c>
      <c r="Q49" s="7" t="s">
        <v>68</v>
      </c>
      <c r="R49" s="376"/>
      <c r="S49" s="376"/>
      <c r="T49" s="376"/>
      <c r="U49" s="376"/>
      <c r="V49" s="376"/>
      <c r="W49" s="376"/>
      <c r="X49" s="376"/>
      <c r="Y49" s="95">
        <f>'Year 6'!AU49</f>
        <v>0</v>
      </c>
      <c r="Z49" s="13">
        <v>0</v>
      </c>
      <c r="AA49" s="13">
        <v>0</v>
      </c>
      <c r="AB49" s="13">
        <v>0</v>
      </c>
      <c r="AC49" s="60">
        <f>SUM(Z49:AB49)</f>
        <v>0</v>
      </c>
      <c r="AD49" s="61">
        <f t="shared" si="40"/>
        <v>0</v>
      </c>
      <c r="AE49" s="6"/>
      <c r="AG49" s="8">
        <v>4</v>
      </c>
      <c r="AH49" s="7" t="s">
        <v>68</v>
      </c>
      <c r="AI49" s="376"/>
      <c r="AJ49" s="376"/>
      <c r="AK49" s="376"/>
      <c r="AL49" s="376"/>
      <c r="AM49" s="376"/>
      <c r="AN49" s="376"/>
      <c r="AO49" s="376"/>
      <c r="AP49" s="70">
        <f>'Year 6'!AU49</f>
        <v>0</v>
      </c>
      <c r="AQ49" s="13">
        <v>0</v>
      </c>
      <c r="AR49" s="13">
        <v>0</v>
      </c>
      <c r="AS49" s="13">
        <v>0</v>
      </c>
      <c r="AT49" s="44">
        <f t="shared" si="41"/>
        <v>0</v>
      </c>
      <c r="AU49" s="45">
        <f t="shared" si="42"/>
        <v>0</v>
      </c>
    </row>
    <row r="50" spans="1:134" x14ac:dyDescent="0.35">
      <c r="A50" s="8">
        <v>5</v>
      </c>
      <c r="B50" s="7" t="s">
        <v>29</v>
      </c>
      <c r="C50" s="376"/>
      <c r="D50" s="376"/>
      <c r="E50" s="376"/>
      <c r="F50" s="376"/>
      <c r="G50" s="376"/>
      <c r="H50" s="376"/>
      <c r="I50" s="376"/>
      <c r="J50" s="13">
        <v>0</v>
      </c>
      <c r="K50" s="13">
        <v>0</v>
      </c>
      <c r="L50" s="13">
        <v>0</v>
      </c>
      <c r="M50" s="15">
        <f t="shared" si="43"/>
        <v>0</v>
      </c>
      <c r="N50" s="6"/>
      <c r="P50" s="8">
        <v>5</v>
      </c>
      <c r="Q50" s="7" t="s">
        <v>29</v>
      </c>
      <c r="R50" s="376"/>
      <c r="S50" s="376"/>
      <c r="T50" s="376"/>
      <c r="U50" s="376"/>
      <c r="V50" s="376"/>
      <c r="W50" s="376"/>
      <c r="X50" s="376"/>
      <c r="Y50" s="95">
        <f>'Year 6'!AU50</f>
        <v>0</v>
      </c>
      <c r="Z50" s="13">
        <v>0</v>
      </c>
      <c r="AA50" s="13">
        <v>0</v>
      </c>
      <c r="AB50" s="13">
        <v>0</v>
      </c>
      <c r="AC50" s="60">
        <f t="shared" ref="AC50:AC56" si="44">SUM(Z50:AB50)</f>
        <v>0</v>
      </c>
      <c r="AD50" s="61">
        <f t="shared" si="40"/>
        <v>0</v>
      </c>
      <c r="AE50" s="6"/>
      <c r="AG50" s="8">
        <v>5</v>
      </c>
      <c r="AH50" s="7" t="s">
        <v>29</v>
      </c>
      <c r="AI50" s="376"/>
      <c r="AJ50" s="376"/>
      <c r="AK50" s="376"/>
      <c r="AL50" s="376"/>
      <c r="AM50" s="376"/>
      <c r="AN50" s="376"/>
      <c r="AO50" s="376"/>
      <c r="AP50" s="70">
        <f>'Year 6'!AU50</f>
        <v>0</v>
      </c>
      <c r="AQ50" s="13">
        <v>0</v>
      </c>
      <c r="AR50" s="13">
        <v>0</v>
      </c>
      <c r="AS50" s="13">
        <v>0</v>
      </c>
      <c r="AT50" s="44">
        <f t="shared" si="41"/>
        <v>0</v>
      </c>
      <c r="AU50" s="45">
        <f t="shared" si="42"/>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6'!AU51</f>
        <v>0</v>
      </c>
      <c r="Z51" s="13">
        <v>0</v>
      </c>
      <c r="AA51" s="13">
        <v>0</v>
      </c>
      <c r="AB51" s="13">
        <v>0</v>
      </c>
      <c r="AC51" s="60">
        <f t="shared" si="44"/>
        <v>0</v>
      </c>
      <c r="AD51" s="61">
        <f t="shared" si="40"/>
        <v>0</v>
      </c>
      <c r="AE51" s="6"/>
      <c r="AG51" s="8">
        <v>6</v>
      </c>
      <c r="AH51" s="7" t="s">
        <v>30</v>
      </c>
      <c r="AI51" s="376"/>
      <c r="AJ51" s="376"/>
      <c r="AK51" s="376"/>
      <c r="AL51" s="376"/>
      <c r="AM51" s="376"/>
      <c r="AN51" s="376"/>
      <c r="AO51" s="376"/>
      <c r="AP51" s="70">
        <f>'Year 6'!AU51</f>
        <v>0</v>
      </c>
      <c r="AQ51" s="13">
        <v>0</v>
      </c>
      <c r="AR51" s="13">
        <v>0</v>
      </c>
      <c r="AS51" s="13">
        <v>0</v>
      </c>
      <c r="AT51" s="44">
        <f>SUM(AQ51:AS51)</f>
        <v>0</v>
      </c>
      <c r="AU51" s="45">
        <f t="shared" si="42"/>
        <v>0</v>
      </c>
    </row>
    <row r="52" spans="1:134" x14ac:dyDescent="0.35">
      <c r="A52" s="8">
        <v>7</v>
      </c>
      <c r="B52" s="7" t="s">
        <v>34</v>
      </c>
      <c r="C52" s="376"/>
      <c r="D52" s="376"/>
      <c r="E52" s="376"/>
      <c r="F52" s="376"/>
      <c r="G52" s="376"/>
      <c r="H52" s="376"/>
      <c r="I52" s="376"/>
      <c r="J52" s="13">
        <v>0</v>
      </c>
      <c r="K52" s="13">
        <v>0</v>
      </c>
      <c r="L52" s="13">
        <v>0</v>
      </c>
      <c r="M52" s="15">
        <f t="shared" si="43"/>
        <v>0</v>
      </c>
      <c r="N52" s="6"/>
      <c r="P52" s="8">
        <v>7</v>
      </c>
      <c r="Q52" s="7" t="s">
        <v>34</v>
      </c>
      <c r="R52" s="376"/>
      <c r="S52" s="376"/>
      <c r="T52" s="376"/>
      <c r="U52" s="376"/>
      <c r="V52" s="376"/>
      <c r="W52" s="376"/>
      <c r="X52" s="376"/>
      <c r="Y52" s="95">
        <f>'Year 6'!AU52</f>
        <v>0</v>
      </c>
      <c r="Z52" s="13">
        <v>0</v>
      </c>
      <c r="AA52" s="13">
        <v>0</v>
      </c>
      <c r="AB52" s="13">
        <v>0</v>
      </c>
      <c r="AC52" s="60">
        <f t="shared" si="44"/>
        <v>0</v>
      </c>
      <c r="AD52" s="61">
        <f t="shared" si="40"/>
        <v>0</v>
      </c>
      <c r="AE52" s="6"/>
      <c r="AG52" s="8">
        <v>7</v>
      </c>
      <c r="AH52" s="7" t="s">
        <v>34</v>
      </c>
      <c r="AI52" s="376"/>
      <c r="AJ52" s="376"/>
      <c r="AK52" s="376"/>
      <c r="AL52" s="376"/>
      <c r="AM52" s="376"/>
      <c r="AN52" s="376"/>
      <c r="AO52" s="376"/>
      <c r="AP52" s="70">
        <f>'Year 6'!AU52</f>
        <v>0</v>
      </c>
      <c r="AQ52" s="13">
        <v>0</v>
      </c>
      <c r="AR52" s="13">
        <v>0</v>
      </c>
      <c r="AS52" s="13">
        <v>0</v>
      </c>
      <c r="AT52" s="44">
        <f t="shared" si="41"/>
        <v>0</v>
      </c>
      <c r="AU52" s="45">
        <f t="shared" si="42"/>
        <v>0</v>
      </c>
    </row>
    <row r="53" spans="1:134" x14ac:dyDescent="0.35">
      <c r="A53" s="8">
        <v>8</v>
      </c>
      <c r="B53" s="7" t="s">
        <v>35</v>
      </c>
      <c r="C53" s="376"/>
      <c r="D53" s="376"/>
      <c r="E53" s="376"/>
      <c r="F53" s="376"/>
      <c r="G53" s="376"/>
      <c r="H53" s="376"/>
      <c r="I53" s="376"/>
      <c r="J53" s="13">
        <v>0</v>
      </c>
      <c r="K53" s="13">
        <v>0</v>
      </c>
      <c r="L53" s="13">
        <v>0</v>
      </c>
      <c r="M53" s="15">
        <f t="shared" si="43"/>
        <v>0</v>
      </c>
      <c r="N53" s="6"/>
      <c r="P53" s="8">
        <v>8</v>
      </c>
      <c r="Q53" s="7" t="s">
        <v>35</v>
      </c>
      <c r="R53" s="376"/>
      <c r="S53" s="376"/>
      <c r="T53" s="376"/>
      <c r="U53" s="376"/>
      <c r="V53" s="376"/>
      <c r="W53" s="376"/>
      <c r="X53" s="376"/>
      <c r="Y53" s="95">
        <f>'Year 6'!AU53</f>
        <v>0</v>
      </c>
      <c r="Z53" s="13">
        <v>0</v>
      </c>
      <c r="AA53" s="13">
        <v>0</v>
      </c>
      <c r="AB53" s="13">
        <v>0</v>
      </c>
      <c r="AC53" s="60">
        <f t="shared" si="44"/>
        <v>0</v>
      </c>
      <c r="AD53" s="61">
        <f t="shared" si="40"/>
        <v>0</v>
      </c>
      <c r="AE53" s="6"/>
      <c r="AG53" s="8">
        <v>8</v>
      </c>
      <c r="AH53" s="7" t="s">
        <v>35</v>
      </c>
      <c r="AI53" s="376"/>
      <c r="AJ53" s="376"/>
      <c r="AK53" s="376"/>
      <c r="AL53" s="376"/>
      <c r="AM53" s="376"/>
      <c r="AN53" s="376"/>
      <c r="AO53" s="376"/>
      <c r="AP53" s="70">
        <f>'Year 6'!AU53</f>
        <v>0</v>
      </c>
      <c r="AQ53" s="13">
        <v>0</v>
      </c>
      <c r="AR53" s="13">
        <v>0</v>
      </c>
      <c r="AS53" s="13">
        <v>0</v>
      </c>
      <c r="AT53" s="44">
        <f t="shared" si="41"/>
        <v>0</v>
      </c>
      <c r="AU53" s="45">
        <f t="shared" si="42"/>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6'!AU54</f>
        <v>0</v>
      </c>
      <c r="Z54" s="13">
        <v>0</v>
      </c>
      <c r="AA54" s="13">
        <v>0</v>
      </c>
      <c r="AB54" s="13">
        <v>0</v>
      </c>
      <c r="AC54" s="60">
        <f t="shared" si="44"/>
        <v>0</v>
      </c>
      <c r="AD54" s="61">
        <f t="shared" si="40"/>
        <v>0</v>
      </c>
      <c r="AE54" s="6"/>
      <c r="AG54" s="8">
        <v>9</v>
      </c>
      <c r="AH54" s="7" t="s">
        <v>49</v>
      </c>
      <c r="AI54" s="376"/>
      <c r="AJ54" s="376"/>
      <c r="AK54" s="376"/>
      <c r="AL54" s="376"/>
      <c r="AM54" s="376"/>
      <c r="AN54" s="376"/>
      <c r="AO54" s="376"/>
      <c r="AP54" s="70">
        <f>'Year 6'!AU54</f>
        <v>0</v>
      </c>
      <c r="AQ54" s="13">
        <v>0</v>
      </c>
      <c r="AR54" s="13">
        <v>0</v>
      </c>
      <c r="AS54" s="13">
        <v>0</v>
      </c>
      <c r="AT54" s="44">
        <f t="shared" si="41"/>
        <v>0</v>
      </c>
      <c r="AU54" s="45">
        <f t="shared" si="42"/>
        <v>0</v>
      </c>
    </row>
    <row r="55" spans="1:134" x14ac:dyDescent="0.35">
      <c r="A55" s="8">
        <v>10</v>
      </c>
      <c r="B55" s="77" t="s">
        <v>198</v>
      </c>
      <c r="C55" s="471"/>
      <c r="D55" s="471"/>
      <c r="E55" s="471"/>
      <c r="F55" s="471"/>
      <c r="G55" s="471"/>
      <c r="H55" s="471"/>
      <c r="I55" s="471"/>
      <c r="J55" s="13">
        <v>0</v>
      </c>
      <c r="K55" s="13">
        <v>0</v>
      </c>
      <c r="L55" s="13">
        <v>0</v>
      </c>
      <c r="M55" s="15">
        <f t="shared" si="43"/>
        <v>0</v>
      </c>
      <c r="N55" s="6"/>
      <c r="P55" s="8">
        <v>10</v>
      </c>
      <c r="Q55" s="77" t="s">
        <v>198</v>
      </c>
      <c r="R55" s="471"/>
      <c r="S55" s="471"/>
      <c r="T55" s="471"/>
      <c r="U55" s="471"/>
      <c r="V55" s="471"/>
      <c r="W55" s="471"/>
      <c r="X55" s="471"/>
      <c r="Y55" s="95">
        <f>'Year 6'!AU55</f>
        <v>0</v>
      </c>
      <c r="Z55" s="13">
        <v>0</v>
      </c>
      <c r="AA55" s="13">
        <v>0</v>
      </c>
      <c r="AB55" s="13">
        <v>0</v>
      </c>
      <c r="AC55" s="60">
        <f t="shared" si="44"/>
        <v>0</v>
      </c>
      <c r="AD55" s="61">
        <f t="shared" si="40"/>
        <v>0</v>
      </c>
      <c r="AE55" s="6"/>
      <c r="AG55" s="8">
        <v>10</v>
      </c>
      <c r="AH55" s="77" t="s">
        <v>198</v>
      </c>
      <c r="AI55" s="471"/>
      <c r="AJ55" s="471"/>
      <c r="AK55" s="471"/>
      <c r="AL55" s="471"/>
      <c r="AM55" s="471"/>
      <c r="AN55" s="471"/>
      <c r="AO55" s="471"/>
      <c r="AP55" s="70">
        <f>'Year 6'!AU55</f>
        <v>0</v>
      </c>
      <c r="AQ55" s="13">
        <v>0</v>
      </c>
      <c r="AR55" s="13">
        <v>0</v>
      </c>
      <c r="AS55" s="13">
        <v>0</v>
      </c>
      <c r="AT55" s="44">
        <f t="shared" si="41"/>
        <v>0</v>
      </c>
      <c r="AU55" s="45">
        <f t="shared" si="42"/>
        <v>0</v>
      </c>
    </row>
    <row r="56" spans="1:134" x14ac:dyDescent="0.35">
      <c r="A56" s="8">
        <v>11</v>
      </c>
      <c r="B56" s="77" t="s">
        <v>198</v>
      </c>
      <c r="C56" s="471"/>
      <c r="D56" s="471"/>
      <c r="E56" s="471"/>
      <c r="F56" s="471"/>
      <c r="G56" s="471"/>
      <c r="H56" s="471"/>
      <c r="I56" s="471"/>
      <c r="J56" s="13">
        <v>0</v>
      </c>
      <c r="K56" s="13">
        <v>0</v>
      </c>
      <c r="L56" s="13">
        <v>0</v>
      </c>
      <c r="M56" s="15">
        <f t="shared" si="43"/>
        <v>0</v>
      </c>
      <c r="N56" s="6"/>
      <c r="P56" s="8">
        <v>11</v>
      </c>
      <c r="Q56" s="77" t="s">
        <v>198</v>
      </c>
      <c r="R56" s="471"/>
      <c r="S56" s="471"/>
      <c r="T56" s="471"/>
      <c r="U56" s="471"/>
      <c r="V56" s="471"/>
      <c r="W56" s="471"/>
      <c r="X56" s="471"/>
      <c r="Y56" s="95">
        <f>'Year 6'!AU56</f>
        <v>0</v>
      </c>
      <c r="Z56" s="13">
        <v>0</v>
      </c>
      <c r="AA56" s="13">
        <v>0</v>
      </c>
      <c r="AB56" s="13">
        <v>0</v>
      </c>
      <c r="AC56" s="60">
        <f t="shared" si="44"/>
        <v>0</v>
      </c>
      <c r="AD56" s="61">
        <f t="shared" si="40"/>
        <v>0</v>
      </c>
      <c r="AE56" s="6"/>
      <c r="AG56" s="8">
        <v>11</v>
      </c>
      <c r="AH56" s="77" t="s">
        <v>198</v>
      </c>
      <c r="AI56" s="471"/>
      <c r="AJ56" s="471"/>
      <c r="AK56" s="471"/>
      <c r="AL56" s="471"/>
      <c r="AM56" s="471"/>
      <c r="AN56" s="471"/>
      <c r="AO56" s="471"/>
      <c r="AP56" s="70">
        <f>'Year 6'!AU56</f>
        <v>0</v>
      </c>
      <c r="AQ56" s="13">
        <v>0</v>
      </c>
      <c r="AR56" s="13">
        <v>0</v>
      </c>
      <c r="AS56" s="13">
        <v>0</v>
      </c>
      <c r="AT56" s="44">
        <f t="shared" si="41"/>
        <v>0</v>
      </c>
      <c r="AU56" s="45">
        <f t="shared" si="42"/>
        <v>0</v>
      </c>
    </row>
    <row r="57" spans="1:134" ht="16" thickBot="1" x14ac:dyDescent="0.4">
      <c r="A57" s="379" t="s">
        <v>36</v>
      </c>
      <c r="B57" s="380"/>
      <c r="C57" s="380"/>
      <c r="D57" s="380"/>
      <c r="E57" s="380"/>
      <c r="F57" s="380"/>
      <c r="G57" s="380"/>
      <c r="H57" s="380"/>
      <c r="I57" s="380"/>
      <c r="J57" s="22">
        <f>SUM(J46:J56)</f>
        <v>0</v>
      </c>
      <c r="K57" s="22">
        <f t="shared" ref="K57:L57" si="45">SUM(K46:K56)</f>
        <v>0</v>
      </c>
      <c r="L57" s="22">
        <f t="shared" si="45"/>
        <v>0</v>
      </c>
      <c r="M57" s="16">
        <f t="shared" si="43"/>
        <v>0</v>
      </c>
      <c r="N57" s="6"/>
      <c r="P57" s="379" t="s">
        <v>36</v>
      </c>
      <c r="Q57" s="380"/>
      <c r="R57" s="380"/>
      <c r="S57" s="380"/>
      <c r="T57" s="380"/>
      <c r="U57" s="380"/>
      <c r="V57" s="380"/>
      <c r="W57" s="380"/>
      <c r="X57" s="380"/>
      <c r="Y57" s="67">
        <f>SUM(Y46:Y56)</f>
        <v>0</v>
      </c>
      <c r="Z57" s="67">
        <f>SUM(Z46:Z56)</f>
        <v>0</v>
      </c>
      <c r="AA57" s="67">
        <f t="shared" ref="AA57:AD57" si="46">SUM(AA46:AA56)</f>
        <v>0</v>
      </c>
      <c r="AB57" s="67">
        <f t="shared" si="46"/>
        <v>0</v>
      </c>
      <c r="AC57" s="67">
        <f t="shared" si="46"/>
        <v>0</v>
      </c>
      <c r="AD57" s="59">
        <f t="shared" si="46"/>
        <v>0</v>
      </c>
      <c r="AE57" s="6"/>
      <c r="AG57" s="379" t="s">
        <v>36</v>
      </c>
      <c r="AH57" s="380"/>
      <c r="AI57" s="380"/>
      <c r="AJ57" s="380"/>
      <c r="AK57" s="380"/>
      <c r="AL57" s="380"/>
      <c r="AM57" s="380"/>
      <c r="AN57" s="380"/>
      <c r="AO57" s="380"/>
      <c r="AP57" s="42">
        <f>SUM(AP46:AP56)</f>
        <v>0</v>
      </c>
      <c r="AQ57" s="42">
        <f t="shared" ref="AQ57:AT57" si="47">SUM(AQ46:AQ56)</f>
        <v>0</v>
      </c>
      <c r="AR57" s="42">
        <f t="shared" si="47"/>
        <v>0</v>
      </c>
      <c r="AS57" s="42">
        <f t="shared" si="47"/>
        <v>0</v>
      </c>
      <c r="AT57" s="42">
        <f t="shared" si="47"/>
        <v>0</v>
      </c>
      <c r="AU57" s="43">
        <f t="shared" si="42"/>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261</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261</v>
      </c>
      <c r="AQ59" s="33" t="s">
        <v>204</v>
      </c>
      <c r="AR59" s="33" t="s">
        <v>15</v>
      </c>
      <c r="AS59" s="33" t="s">
        <v>16</v>
      </c>
      <c r="AT59" s="99" t="s">
        <v>206</v>
      </c>
      <c r="AU59" s="39" t="s">
        <v>276</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1'!$D$564</f>
        <v>0</v>
      </c>
      <c r="K60" s="17">
        <f>'Subaward 1'!$D$565</f>
        <v>0</v>
      </c>
      <c r="L60" s="17">
        <f>'Subaward 1'!$D$566</f>
        <v>0</v>
      </c>
      <c r="M60" s="15">
        <f t="shared" ref="M60:M70" si="48">SUM(J60:L60)</f>
        <v>0</v>
      </c>
      <c r="N60" s="6"/>
      <c r="O60" s="3"/>
      <c r="P60" s="11">
        <v>1</v>
      </c>
      <c r="Q60" s="393">
        <f>'Subaward 1'!$C$3</f>
        <v>0</v>
      </c>
      <c r="R60" s="393"/>
      <c r="S60" s="393"/>
      <c r="T60" s="393"/>
      <c r="U60" s="393"/>
      <c r="V60" s="393"/>
      <c r="W60" s="393"/>
      <c r="X60" s="393"/>
      <c r="Y60" s="95">
        <f>'Year 6'!$AU$60</f>
        <v>0</v>
      </c>
      <c r="Z60" s="64">
        <f>'Subaward 1'!$S$564</f>
        <v>0</v>
      </c>
      <c r="AA60" s="64">
        <f>'Subaward 1'!$S$565</f>
        <v>0</v>
      </c>
      <c r="AB60" s="64">
        <f>'Subaward 1'!$S$566</f>
        <v>0</v>
      </c>
      <c r="AC60" s="60">
        <f t="shared" ref="AC60:AC69" si="49">SUM(Z60:AB60)</f>
        <v>0</v>
      </c>
      <c r="AD60" s="61">
        <f t="shared" ref="AD60:AD69" si="50">M60-AC60</f>
        <v>0</v>
      </c>
      <c r="AE60" s="6"/>
      <c r="AF60" s="3"/>
      <c r="AG60" s="11">
        <v>1</v>
      </c>
      <c r="AH60" s="400">
        <f>'Subaward 1'!$C$3</f>
        <v>0</v>
      </c>
      <c r="AI60" s="400"/>
      <c r="AJ60" s="400"/>
      <c r="AK60" s="400"/>
      <c r="AL60" s="400"/>
      <c r="AM60" s="400"/>
      <c r="AN60" s="400"/>
      <c r="AO60" s="400"/>
      <c r="AP60" s="70">
        <f>'Year 6'!$AU$60</f>
        <v>0</v>
      </c>
      <c r="AQ60" s="52">
        <f>'Subaward 1'!$AI$564</f>
        <v>0</v>
      </c>
      <c r="AR60" s="52">
        <f>'Subaward 1'!$AI$565</f>
        <v>0</v>
      </c>
      <c r="AS60" s="52">
        <f>'Subaward 1'!$AI$566</f>
        <v>0</v>
      </c>
      <c r="AT60" s="44">
        <f t="shared" ref="AT60:AT69" si="51">SUM(AQ60:AS60)</f>
        <v>0</v>
      </c>
      <c r="AU60" s="45">
        <f t="shared" ref="AU60:AU70" si="52">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9">
        <f>'Subaward 2'!$C$3</f>
        <v>0</v>
      </c>
      <c r="C61" s="399"/>
      <c r="D61" s="399"/>
      <c r="E61" s="399"/>
      <c r="F61" s="399"/>
      <c r="G61" s="399"/>
      <c r="H61" s="399"/>
      <c r="I61" s="399"/>
      <c r="J61" s="17">
        <f>'Subaward 2'!$D$564</f>
        <v>0</v>
      </c>
      <c r="K61" s="17">
        <f>'Subaward 2'!$D$565</f>
        <v>0</v>
      </c>
      <c r="L61" s="17">
        <f>'Subaward 2'!$D$566</f>
        <v>0</v>
      </c>
      <c r="M61" s="15">
        <f t="shared" si="48"/>
        <v>0</v>
      </c>
      <c r="N61" s="6"/>
      <c r="O61" s="3"/>
      <c r="P61" s="11">
        <v>2</v>
      </c>
      <c r="Q61" s="393">
        <f>'Subaward 2'!$C$3</f>
        <v>0</v>
      </c>
      <c r="R61" s="393"/>
      <c r="S61" s="393"/>
      <c r="T61" s="393"/>
      <c r="U61" s="393"/>
      <c r="V61" s="393"/>
      <c r="W61" s="393"/>
      <c r="X61" s="393"/>
      <c r="Y61" s="95">
        <f>'Year 6'!$AU$60</f>
        <v>0</v>
      </c>
      <c r="Z61" s="64">
        <f>'Subaward 2'!$S$564</f>
        <v>0</v>
      </c>
      <c r="AA61" s="64">
        <f>'Subaward 2'!$S$565</f>
        <v>0</v>
      </c>
      <c r="AB61" s="64">
        <f>'Subaward 2'!$S$566</f>
        <v>0</v>
      </c>
      <c r="AC61" s="60">
        <f t="shared" si="49"/>
        <v>0</v>
      </c>
      <c r="AD61" s="61">
        <f t="shared" si="50"/>
        <v>0</v>
      </c>
      <c r="AE61" s="6"/>
      <c r="AF61" s="3"/>
      <c r="AG61" s="11">
        <v>2</v>
      </c>
      <c r="AH61" s="400">
        <f>'Subaward 2'!$C$3</f>
        <v>0</v>
      </c>
      <c r="AI61" s="400"/>
      <c r="AJ61" s="400"/>
      <c r="AK61" s="400"/>
      <c r="AL61" s="400"/>
      <c r="AM61" s="400"/>
      <c r="AN61" s="400"/>
      <c r="AO61" s="400"/>
      <c r="AP61" s="70">
        <f>'Year 6'!$AU$60</f>
        <v>0</v>
      </c>
      <c r="AQ61" s="52">
        <f>'Subaward 2'!$AI$564</f>
        <v>0</v>
      </c>
      <c r="AR61" s="52">
        <f>'Subaward 2'!$AI$565</f>
        <v>0</v>
      </c>
      <c r="AS61" s="52">
        <f>'Subaward 2'!$AI$566</f>
        <v>0</v>
      </c>
      <c r="AT61" s="44">
        <f t="shared" si="51"/>
        <v>0</v>
      </c>
      <c r="AU61" s="45">
        <f t="shared" si="52"/>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9">
        <f>'Subaward 3'!$C$3</f>
        <v>0</v>
      </c>
      <c r="C62" s="399"/>
      <c r="D62" s="399"/>
      <c r="E62" s="399"/>
      <c r="F62" s="399"/>
      <c r="G62" s="399"/>
      <c r="H62" s="399"/>
      <c r="I62" s="399"/>
      <c r="J62" s="17">
        <f>'Subaward 3'!$D$564</f>
        <v>0</v>
      </c>
      <c r="K62" s="17">
        <f>'Subaward 3'!$D$565</f>
        <v>0</v>
      </c>
      <c r="L62" s="17">
        <f>'Subaward 3'!$D$566</f>
        <v>0</v>
      </c>
      <c r="M62" s="15">
        <f t="shared" si="48"/>
        <v>0</v>
      </c>
      <c r="N62" s="6"/>
      <c r="O62" s="3"/>
      <c r="P62" s="11">
        <v>3</v>
      </c>
      <c r="Q62" s="393">
        <f>'Subaward 3'!$C$3</f>
        <v>0</v>
      </c>
      <c r="R62" s="393"/>
      <c r="S62" s="393"/>
      <c r="T62" s="393"/>
      <c r="U62" s="393"/>
      <c r="V62" s="393"/>
      <c r="W62" s="393"/>
      <c r="X62" s="393"/>
      <c r="Y62" s="95">
        <f>'Year 6'!$AU$60</f>
        <v>0</v>
      </c>
      <c r="Z62" s="64">
        <f>'Subaward 3'!$S$564</f>
        <v>0</v>
      </c>
      <c r="AA62" s="64">
        <f>'Subaward 3'!$S$565</f>
        <v>0</v>
      </c>
      <c r="AB62" s="64">
        <f>'Subaward 3'!$S$566</f>
        <v>0</v>
      </c>
      <c r="AC62" s="60">
        <f t="shared" si="49"/>
        <v>0</v>
      </c>
      <c r="AD62" s="61">
        <f t="shared" si="50"/>
        <v>0</v>
      </c>
      <c r="AE62" s="6"/>
      <c r="AF62" s="3"/>
      <c r="AG62" s="11">
        <v>3</v>
      </c>
      <c r="AH62" s="400">
        <f>'Subaward 3'!$C$3</f>
        <v>0</v>
      </c>
      <c r="AI62" s="400"/>
      <c r="AJ62" s="400"/>
      <c r="AK62" s="400"/>
      <c r="AL62" s="400"/>
      <c r="AM62" s="400"/>
      <c r="AN62" s="400"/>
      <c r="AO62" s="400"/>
      <c r="AP62" s="70">
        <f>'Year 6'!$AU$60</f>
        <v>0</v>
      </c>
      <c r="AQ62" s="52">
        <f>'Subaward 3'!$AI$564</f>
        <v>0</v>
      </c>
      <c r="AR62" s="52">
        <f>'Subaward 3'!$AI$565</f>
        <v>0</v>
      </c>
      <c r="AS62" s="52">
        <f>'Subaward 3'!$AI$566</f>
        <v>0</v>
      </c>
      <c r="AT62" s="44">
        <f t="shared" si="51"/>
        <v>0</v>
      </c>
      <c r="AU62" s="45">
        <f t="shared" si="52"/>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9">
        <f>'Subaward 4'!$C$3</f>
        <v>0</v>
      </c>
      <c r="C63" s="399"/>
      <c r="D63" s="399"/>
      <c r="E63" s="399"/>
      <c r="F63" s="399"/>
      <c r="G63" s="399"/>
      <c r="H63" s="399"/>
      <c r="I63" s="399"/>
      <c r="J63" s="17">
        <f>'Subaward 4'!$D$564</f>
        <v>0</v>
      </c>
      <c r="K63" s="17">
        <f>'Subaward 4'!$D$565</f>
        <v>0</v>
      </c>
      <c r="L63" s="17">
        <f>'Subaward 4'!$D$566</f>
        <v>0</v>
      </c>
      <c r="M63" s="15">
        <f t="shared" si="48"/>
        <v>0</v>
      </c>
      <c r="N63" s="6"/>
      <c r="O63" s="3"/>
      <c r="P63" s="11">
        <v>4</v>
      </c>
      <c r="Q63" s="393">
        <f>'Subaward 4'!$C$3</f>
        <v>0</v>
      </c>
      <c r="R63" s="393"/>
      <c r="S63" s="393"/>
      <c r="T63" s="393"/>
      <c r="U63" s="393"/>
      <c r="V63" s="393"/>
      <c r="W63" s="393"/>
      <c r="X63" s="393"/>
      <c r="Y63" s="95">
        <f>'Year 6'!$AU$60</f>
        <v>0</v>
      </c>
      <c r="Z63" s="64">
        <f>'Subaward 4'!$S$564</f>
        <v>0</v>
      </c>
      <c r="AA63" s="64">
        <f>'Subaward 4'!$S$565</f>
        <v>0</v>
      </c>
      <c r="AB63" s="64">
        <f>'Subaward 4'!$S$566</f>
        <v>0</v>
      </c>
      <c r="AC63" s="60">
        <f t="shared" si="49"/>
        <v>0</v>
      </c>
      <c r="AD63" s="61">
        <f t="shared" si="50"/>
        <v>0</v>
      </c>
      <c r="AE63" s="6"/>
      <c r="AF63" s="3"/>
      <c r="AG63" s="11">
        <v>4</v>
      </c>
      <c r="AH63" s="400">
        <f>'Subaward 4'!$C$3</f>
        <v>0</v>
      </c>
      <c r="AI63" s="400"/>
      <c r="AJ63" s="400"/>
      <c r="AK63" s="400"/>
      <c r="AL63" s="400"/>
      <c r="AM63" s="400"/>
      <c r="AN63" s="400"/>
      <c r="AO63" s="400"/>
      <c r="AP63" s="70">
        <f>'Year 6'!$AU$60</f>
        <v>0</v>
      </c>
      <c r="AQ63" s="52">
        <f>'Subaward 4'!$AI$564</f>
        <v>0</v>
      </c>
      <c r="AR63" s="52">
        <f>'Subaward 4'!$AI$565</f>
        <v>0</v>
      </c>
      <c r="AS63" s="52">
        <f>'Subaward 4'!$AI$566</f>
        <v>0</v>
      </c>
      <c r="AT63" s="44">
        <f t="shared" si="51"/>
        <v>0</v>
      </c>
      <c r="AU63" s="45">
        <f t="shared" si="52"/>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5'!$D$564</f>
        <v>0</v>
      </c>
      <c r="K64" s="17">
        <f>'Subaward 5'!$D$565</f>
        <v>0</v>
      </c>
      <c r="L64" s="17">
        <f>'Subaward 5'!$D$566</f>
        <v>0</v>
      </c>
      <c r="M64" s="15">
        <f t="shared" si="48"/>
        <v>0</v>
      </c>
      <c r="N64" s="6"/>
      <c r="O64" s="3"/>
      <c r="P64" s="11">
        <v>5</v>
      </c>
      <c r="Q64" s="393">
        <f>'Subaward 5'!$C$3</f>
        <v>0</v>
      </c>
      <c r="R64" s="393"/>
      <c r="S64" s="393"/>
      <c r="T64" s="393"/>
      <c r="U64" s="393"/>
      <c r="V64" s="393"/>
      <c r="W64" s="393"/>
      <c r="X64" s="393"/>
      <c r="Y64" s="95">
        <f>'Year 6'!$AU$60</f>
        <v>0</v>
      </c>
      <c r="Z64" s="64">
        <f>'Subaward 5'!$S$564</f>
        <v>0</v>
      </c>
      <c r="AA64" s="64">
        <f>'Subaward 5'!$S$565</f>
        <v>0</v>
      </c>
      <c r="AB64" s="64">
        <f>'Subaward 5'!$S$566</f>
        <v>0</v>
      </c>
      <c r="AC64" s="60">
        <f t="shared" si="49"/>
        <v>0</v>
      </c>
      <c r="AD64" s="61">
        <f t="shared" si="50"/>
        <v>0</v>
      </c>
      <c r="AE64" s="6"/>
      <c r="AF64" s="3"/>
      <c r="AG64" s="11">
        <v>5</v>
      </c>
      <c r="AH64" s="400">
        <f>'Subaward 5'!$C$3</f>
        <v>0</v>
      </c>
      <c r="AI64" s="400"/>
      <c r="AJ64" s="400"/>
      <c r="AK64" s="400"/>
      <c r="AL64" s="400"/>
      <c r="AM64" s="400"/>
      <c r="AN64" s="400"/>
      <c r="AO64" s="400"/>
      <c r="AP64" s="70">
        <f>'Year 6'!$AU$60</f>
        <v>0</v>
      </c>
      <c r="AQ64" s="52">
        <f>'Subaward 5'!$AI$564</f>
        <v>0</v>
      </c>
      <c r="AR64" s="52">
        <f>'Subaward 5'!$AI$565</f>
        <v>0</v>
      </c>
      <c r="AS64" s="52">
        <f>'Subaward 5'!$AI$566</f>
        <v>0</v>
      </c>
      <c r="AT64" s="44">
        <f t="shared" si="51"/>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6'!$D$564</f>
        <v>0</v>
      </c>
      <c r="K65" s="17">
        <f>'Subaward 6'!$D$565</f>
        <v>0</v>
      </c>
      <c r="L65" s="17">
        <f>'Subaward 6'!$D$566</f>
        <v>0</v>
      </c>
      <c r="M65" s="15">
        <f t="shared" si="48"/>
        <v>0</v>
      </c>
      <c r="N65" s="6"/>
      <c r="O65" s="3"/>
      <c r="P65" s="11">
        <v>6</v>
      </c>
      <c r="Q65" s="393">
        <f>'Subaward 6'!$C$3</f>
        <v>0</v>
      </c>
      <c r="R65" s="393"/>
      <c r="S65" s="393"/>
      <c r="T65" s="393"/>
      <c r="U65" s="393"/>
      <c r="V65" s="393"/>
      <c r="W65" s="393"/>
      <c r="X65" s="393"/>
      <c r="Y65" s="95">
        <f>'Year 6'!$AU$60</f>
        <v>0</v>
      </c>
      <c r="Z65" s="64">
        <f>'Subaward 6'!$S$564</f>
        <v>0</v>
      </c>
      <c r="AA65" s="64">
        <f>'Subaward 6'!$S$565</f>
        <v>0</v>
      </c>
      <c r="AB65" s="64">
        <f>'Subaward 6'!$S$566</f>
        <v>0</v>
      </c>
      <c r="AC65" s="60">
        <f t="shared" si="49"/>
        <v>0</v>
      </c>
      <c r="AD65" s="61">
        <f t="shared" si="50"/>
        <v>0</v>
      </c>
      <c r="AE65" s="6"/>
      <c r="AF65" s="3"/>
      <c r="AG65" s="11">
        <v>6</v>
      </c>
      <c r="AH65" s="400">
        <f>'Subaward 6'!$C$3</f>
        <v>0</v>
      </c>
      <c r="AI65" s="400"/>
      <c r="AJ65" s="400"/>
      <c r="AK65" s="400"/>
      <c r="AL65" s="400"/>
      <c r="AM65" s="400"/>
      <c r="AN65" s="400"/>
      <c r="AO65" s="400"/>
      <c r="AP65" s="70">
        <f>'Year 6'!$AU$60</f>
        <v>0</v>
      </c>
      <c r="AQ65" s="52">
        <f>'Subaward 6'!$AI$564</f>
        <v>0</v>
      </c>
      <c r="AR65" s="52">
        <f>'Subaward 6'!$AI$565</f>
        <v>0</v>
      </c>
      <c r="AS65" s="52">
        <f>'Subaward 6'!$AI$566</f>
        <v>0</v>
      </c>
      <c r="AT65" s="44">
        <f t="shared" si="51"/>
        <v>0</v>
      </c>
      <c r="AU65" s="45">
        <f t="shared" si="52"/>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7'!$D$564</f>
        <v>0</v>
      </c>
      <c r="K66" s="17">
        <f>'Subaward 7'!$D$565</f>
        <v>0</v>
      </c>
      <c r="L66" s="17">
        <f>'Subaward 7'!$D$566</f>
        <v>0</v>
      </c>
      <c r="M66" s="15">
        <f t="shared" si="48"/>
        <v>0</v>
      </c>
      <c r="N66" s="6"/>
      <c r="O66" s="3"/>
      <c r="P66" s="11">
        <v>7</v>
      </c>
      <c r="Q66" s="393">
        <f>'Subaward 7'!$C$3</f>
        <v>0</v>
      </c>
      <c r="R66" s="393"/>
      <c r="S66" s="393"/>
      <c r="T66" s="393"/>
      <c r="U66" s="393"/>
      <c r="V66" s="393"/>
      <c r="W66" s="393"/>
      <c r="X66" s="393"/>
      <c r="Y66" s="95">
        <f>'Year 6'!$AU$60</f>
        <v>0</v>
      </c>
      <c r="Z66" s="64">
        <f>'Subaward 7'!$S$564</f>
        <v>0</v>
      </c>
      <c r="AA66" s="64">
        <f>'Subaward 7'!$S$565</f>
        <v>0</v>
      </c>
      <c r="AB66" s="64">
        <f>'Subaward 7'!$S$566</f>
        <v>0</v>
      </c>
      <c r="AC66" s="60">
        <f t="shared" si="49"/>
        <v>0</v>
      </c>
      <c r="AD66" s="61">
        <f t="shared" si="50"/>
        <v>0</v>
      </c>
      <c r="AE66" s="6"/>
      <c r="AF66" s="3"/>
      <c r="AG66" s="11">
        <v>7</v>
      </c>
      <c r="AH66" s="400">
        <f>'Subaward 7'!$C$3</f>
        <v>0</v>
      </c>
      <c r="AI66" s="400"/>
      <c r="AJ66" s="400"/>
      <c r="AK66" s="400"/>
      <c r="AL66" s="400"/>
      <c r="AM66" s="400"/>
      <c r="AN66" s="400"/>
      <c r="AO66" s="400"/>
      <c r="AP66" s="70">
        <f>'Year 6'!$AU$60</f>
        <v>0</v>
      </c>
      <c r="AQ66" s="52">
        <f>'Subaward 7'!$AI$564</f>
        <v>0</v>
      </c>
      <c r="AR66" s="52">
        <f>'Subaward 7'!$AI$565</f>
        <v>0</v>
      </c>
      <c r="AS66" s="52">
        <f>'Subaward 7'!$AI$566</f>
        <v>0</v>
      </c>
      <c r="AT66" s="44">
        <f t="shared" si="51"/>
        <v>0</v>
      </c>
      <c r="AU66" s="45">
        <f t="shared" si="52"/>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8'!$D$564</f>
        <v>0</v>
      </c>
      <c r="K67" s="17">
        <f>'Subaward 8'!$D$565</f>
        <v>0</v>
      </c>
      <c r="L67" s="17">
        <f>'Subaward 8'!$D$566</f>
        <v>0</v>
      </c>
      <c r="M67" s="15">
        <f t="shared" si="48"/>
        <v>0</v>
      </c>
      <c r="N67" s="6"/>
      <c r="O67" s="3"/>
      <c r="P67" s="11">
        <v>8</v>
      </c>
      <c r="Q67" s="393">
        <f>'Subaward 8'!$C$3</f>
        <v>0</v>
      </c>
      <c r="R67" s="393"/>
      <c r="S67" s="393"/>
      <c r="T67" s="393"/>
      <c r="U67" s="393"/>
      <c r="V67" s="393"/>
      <c r="W67" s="393"/>
      <c r="X67" s="393"/>
      <c r="Y67" s="95">
        <f>'Year 6'!$AU$60</f>
        <v>0</v>
      </c>
      <c r="Z67" s="64">
        <f>'Subaward 8'!$S$564</f>
        <v>0</v>
      </c>
      <c r="AA67" s="64">
        <f>'Subaward 8'!$S$565</f>
        <v>0</v>
      </c>
      <c r="AB67" s="64">
        <f>'Subaward 8'!$S$566</f>
        <v>0</v>
      </c>
      <c r="AC67" s="60">
        <f t="shared" si="49"/>
        <v>0</v>
      </c>
      <c r="AD67" s="61">
        <f t="shared" si="50"/>
        <v>0</v>
      </c>
      <c r="AE67" s="6"/>
      <c r="AF67" s="3"/>
      <c r="AG67" s="11">
        <v>8</v>
      </c>
      <c r="AH67" s="400">
        <f>'Subaward 8'!$C$3</f>
        <v>0</v>
      </c>
      <c r="AI67" s="400"/>
      <c r="AJ67" s="400"/>
      <c r="AK67" s="400"/>
      <c r="AL67" s="400"/>
      <c r="AM67" s="400"/>
      <c r="AN67" s="400"/>
      <c r="AO67" s="400"/>
      <c r="AP67" s="70">
        <f>'Year 6'!$AU$60</f>
        <v>0</v>
      </c>
      <c r="AQ67" s="52">
        <f>'Subaward 8'!$AI$564</f>
        <v>0</v>
      </c>
      <c r="AR67" s="52">
        <f>'Subaward 8'!$AI$565</f>
        <v>0</v>
      </c>
      <c r="AS67" s="52">
        <f>'Subaward 8'!$AI$566</f>
        <v>0</v>
      </c>
      <c r="AT67" s="44">
        <f t="shared" si="51"/>
        <v>0</v>
      </c>
      <c r="AU67" s="45">
        <f t="shared" si="52"/>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9'!$D$564</f>
        <v>0</v>
      </c>
      <c r="K68" s="17">
        <f>'Subaward 9'!$D$565</f>
        <v>0</v>
      </c>
      <c r="L68" s="17">
        <f>'Subaward 9'!$D$566</f>
        <v>0</v>
      </c>
      <c r="M68" s="15">
        <f t="shared" si="48"/>
        <v>0</v>
      </c>
      <c r="N68" s="6"/>
      <c r="O68" s="3"/>
      <c r="P68" s="11">
        <v>9</v>
      </c>
      <c r="Q68" s="393">
        <f>'Subaward 9'!$C$3</f>
        <v>0</v>
      </c>
      <c r="R68" s="393"/>
      <c r="S68" s="393"/>
      <c r="T68" s="393"/>
      <c r="U68" s="393"/>
      <c r="V68" s="393"/>
      <c r="W68" s="393"/>
      <c r="X68" s="393"/>
      <c r="Y68" s="95">
        <f>'Year 6'!$AU$60</f>
        <v>0</v>
      </c>
      <c r="Z68" s="64">
        <f>'Subaward 9'!$S$564</f>
        <v>0</v>
      </c>
      <c r="AA68" s="64">
        <f>'Subaward 9'!$S$565</f>
        <v>0</v>
      </c>
      <c r="AB68" s="64">
        <f>'Subaward 9'!$S$566</f>
        <v>0</v>
      </c>
      <c r="AC68" s="60">
        <f t="shared" si="49"/>
        <v>0</v>
      </c>
      <c r="AD68" s="61">
        <f t="shared" si="50"/>
        <v>0</v>
      </c>
      <c r="AE68" s="6"/>
      <c r="AF68" s="3"/>
      <c r="AG68" s="11">
        <v>9</v>
      </c>
      <c r="AH68" s="400">
        <f>'Subaward 9'!$C$3</f>
        <v>0</v>
      </c>
      <c r="AI68" s="400"/>
      <c r="AJ68" s="400"/>
      <c r="AK68" s="400"/>
      <c r="AL68" s="400"/>
      <c r="AM68" s="400"/>
      <c r="AN68" s="400"/>
      <c r="AO68" s="400"/>
      <c r="AP68" s="70">
        <f>'Year 6'!$AU$60</f>
        <v>0</v>
      </c>
      <c r="AQ68" s="52">
        <f>'Subaward 9'!$AI$564</f>
        <v>0</v>
      </c>
      <c r="AR68" s="52">
        <f>'Subaward 9'!$AI$565</f>
        <v>0</v>
      </c>
      <c r="AS68" s="52">
        <f>'Subaward 9'!$AI$566</f>
        <v>0</v>
      </c>
      <c r="AT68" s="44">
        <f t="shared" si="51"/>
        <v>0</v>
      </c>
      <c r="AU68" s="45">
        <f t="shared" si="52"/>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10'!$D$564</f>
        <v>0</v>
      </c>
      <c r="K69" s="17">
        <f>'Subaward 10'!$D$565</f>
        <v>0</v>
      </c>
      <c r="L69" s="17">
        <f>'Subaward 10'!$D$566</f>
        <v>0</v>
      </c>
      <c r="M69" s="15">
        <f t="shared" si="48"/>
        <v>0</v>
      </c>
      <c r="N69" s="6"/>
      <c r="O69" s="3"/>
      <c r="P69" s="11">
        <v>10</v>
      </c>
      <c r="Q69" s="393">
        <f>'Subaward 10'!$C$3</f>
        <v>0</v>
      </c>
      <c r="R69" s="393"/>
      <c r="S69" s="393"/>
      <c r="T69" s="393"/>
      <c r="U69" s="393"/>
      <c r="V69" s="393"/>
      <c r="W69" s="393"/>
      <c r="X69" s="393"/>
      <c r="Y69" s="95">
        <f>'Year 6'!$AU$60</f>
        <v>0</v>
      </c>
      <c r="Z69" s="64">
        <f>'Subaward 10'!$S$564</f>
        <v>0</v>
      </c>
      <c r="AA69" s="64">
        <f>'Subaward 10'!$S$565</f>
        <v>0</v>
      </c>
      <c r="AB69" s="64">
        <f>'Subaward 10'!$S$566</f>
        <v>0</v>
      </c>
      <c r="AC69" s="60">
        <f t="shared" si="49"/>
        <v>0</v>
      </c>
      <c r="AD69" s="61">
        <f t="shared" si="50"/>
        <v>0</v>
      </c>
      <c r="AE69" s="6"/>
      <c r="AF69" s="3"/>
      <c r="AG69" s="11">
        <v>10</v>
      </c>
      <c r="AH69" s="400">
        <f>'Subaward 10'!$C$3</f>
        <v>0</v>
      </c>
      <c r="AI69" s="400"/>
      <c r="AJ69" s="400"/>
      <c r="AK69" s="400"/>
      <c r="AL69" s="400"/>
      <c r="AM69" s="400"/>
      <c r="AN69" s="400"/>
      <c r="AO69" s="400"/>
      <c r="AP69" s="70">
        <f>'Year 6'!$AU$60</f>
        <v>0</v>
      </c>
      <c r="AQ69" s="52">
        <f>'Subaward 10'!$AI$564</f>
        <v>0</v>
      </c>
      <c r="AR69" s="52">
        <f>'Subaward 10'!$AI$565</f>
        <v>0</v>
      </c>
      <c r="AS69" s="52">
        <f>'Subaward 10'!$AI$566</f>
        <v>0</v>
      </c>
      <c r="AT69" s="44">
        <f t="shared" si="51"/>
        <v>0</v>
      </c>
      <c r="AU69" s="45">
        <f t="shared" si="52"/>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3">SUM(K60:K69)</f>
        <v>0</v>
      </c>
      <c r="L70" s="82">
        <f t="shared" si="53"/>
        <v>0</v>
      </c>
      <c r="M70" s="16">
        <f t="shared" si="48"/>
        <v>0</v>
      </c>
      <c r="N70" s="6"/>
      <c r="O70" s="3"/>
      <c r="P70" s="374" t="s">
        <v>137</v>
      </c>
      <c r="Q70" s="375"/>
      <c r="R70" s="375"/>
      <c r="S70" s="375"/>
      <c r="T70" s="375"/>
      <c r="U70" s="375"/>
      <c r="V70" s="375"/>
      <c r="W70" s="375"/>
      <c r="X70" s="375"/>
      <c r="Y70" s="84">
        <f t="shared" ref="Y70:AD70" si="54">SUM(Y60:Y69)</f>
        <v>0</v>
      </c>
      <c r="Z70" s="84">
        <f t="shared" si="54"/>
        <v>0</v>
      </c>
      <c r="AA70" s="84">
        <f t="shared" si="54"/>
        <v>0</v>
      </c>
      <c r="AB70" s="84">
        <f t="shared" si="54"/>
        <v>0</v>
      </c>
      <c r="AC70" s="84">
        <f>SUM(AC60:AC69)</f>
        <v>0</v>
      </c>
      <c r="AD70" s="112">
        <f t="shared" si="54"/>
        <v>0</v>
      </c>
      <c r="AE70" s="6"/>
      <c r="AF70" s="3"/>
      <c r="AG70" s="374" t="s">
        <v>137</v>
      </c>
      <c r="AH70" s="375"/>
      <c r="AI70" s="375"/>
      <c r="AJ70" s="375"/>
      <c r="AK70" s="375"/>
      <c r="AL70" s="375"/>
      <c r="AM70" s="375"/>
      <c r="AN70" s="375"/>
      <c r="AO70" s="375"/>
      <c r="AP70" s="83">
        <f>SUM(AP60:AP69)</f>
        <v>0</v>
      </c>
      <c r="AQ70" s="83">
        <f>SUM(AQ60:AQ69)</f>
        <v>0</v>
      </c>
      <c r="AR70" s="83">
        <f t="shared" ref="AR70:AT70" si="55">SUM(AR60:AR69)</f>
        <v>0</v>
      </c>
      <c r="AS70" s="83">
        <f>SUM(AS60:AS69)</f>
        <v>0</v>
      </c>
      <c r="AT70" s="83">
        <f t="shared" si="55"/>
        <v>0</v>
      </c>
      <c r="AU70" s="43">
        <f t="shared" si="52"/>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6'!AU72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6'!AU72</f>
        <v>0</v>
      </c>
      <c r="AQ72" s="53">
        <f>SUM(AQ70, AQ57, AQ43, AQ37, AO30)</f>
        <v>0</v>
      </c>
      <c r="AR72" s="53">
        <f>SUM(AR70, AR57, AR43, AR37, AR30)</f>
        <v>0</v>
      </c>
      <c r="AS72" s="53">
        <f>SUM(AS70, AS57, AS43, AS37, AS30, )</f>
        <v>0</v>
      </c>
      <c r="AT72" s="53">
        <f t="shared" ref="AT72" si="56">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6'!AU73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6'!AU73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261</v>
      </c>
      <c r="Z75" s="89" t="s">
        <v>73</v>
      </c>
      <c r="AA75" s="386" t="s">
        <v>4</v>
      </c>
      <c r="AB75" s="386"/>
      <c r="AC75" s="99" t="s">
        <v>18</v>
      </c>
      <c r="AD75" s="39" t="s">
        <v>109</v>
      </c>
      <c r="AE75" s="32"/>
      <c r="AG75" s="372" t="s">
        <v>95</v>
      </c>
      <c r="AH75" s="373"/>
      <c r="AI75" s="373"/>
      <c r="AJ75" s="373"/>
      <c r="AK75" s="373"/>
      <c r="AL75" s="373"/>
      <c r="AM75" s="373"/>
      <c r="AN75" s="373"/>
      <c r="AO75" s="373"/>
      <c r="AP75" s="99" t="s">
        <v>261</v>
      </c>
      <c r="AQ75" s="89" t="s">
        <v>205</v>
      </c>
      <c r="AR75" s="386" t="s">
        <v>4</v>
      </c>
      <c r="AS75" s="386"/>
      <c r="AT75" s="99" t="s">
        <v>207</v>
      </c>
      <c r="AU75" s="39" t="s">
        <v>276</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6'!AU76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6'!AU76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6'!AU78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6'!AU78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246</v>
      </c>
      <c r="C81" s="409"/>
      <c r="D81" s="257">
        <f>$J$78</f>
        <v>0</v>
      </c>
      <c r="F81" s="3"/>
      <c r="G81" s="3"/>
      <c r="O81" s="74"/>
      <c r="P81" s="440" t="s">
        <v>246</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247</v>
      </c>
      <c r="C82" s="406"/>
      <c r="D82" s="259">
        <f>$K$78</f>
        <v>0</v>
      </c>
      <c r="F82" s="3"/>
      <c r="G82" s="3"/>
      <c r="O82" s="74"/>
      <c r="P82" s="446" t="s">
        <v>247</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219</v>
      </c>
      <c r="C83" s="406"/>
      <c r="D83" s="259">
        <f>$L$78</f>
        <v>0</v>
      </c>
      <c r="F83" s="3"/>
      <c r="G83" s="3"/>
      <c r="O83" s="74"/>
      <c r="P83" s="446" t="s">
        <v>219</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248</v>
      </c>
      <c r="C84" s="406"/>
      <c r="D84" s="259">
        <f>$K$78+$L$78</f>
        <v>0</v>
      </c>
      <c r="F84" s="3"/>
      <c r="G84" s="3"/>
      <c r="O84" s="74"/>
      <c r="P84" s="446" t="s">
        <v>248</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249</v>
      </c>
      <c r="C85" s="406"/>
      <c r="D85" s="259">
        <f>$M$78</f>
        <v>0</v>
      </c>
      <c r="F85" s="3"/>
      <c r="G85" s="3"/>
      <c r="O85" s="74"/>
      <c r="P85" s="446" t="s">
        <v>249</v>
      </c>
      <c r="Q85" s="445"/>
      <c r="R85" s="406"/>
      <c r="S85" s="260">
        <f>AC78</f>
        <v>0</v>
      </c>
      <c r="T85" s="401" t="s">
        <v>103</v>
      </c>
      <c r="U85" s="401"/>
      <c r="V85" s="115">
        <f>D85-S85</f>
        <v>0</v>
      </c>
      <c r="W85" s="478"/>
      <c r="X85" s="478"/>
      <c r="Y85" s="452"/>
      <c r="Z85" s="452"/>
      <c r="AA85" s="452"/>
      <c r="AF85" s="74"/>
      <c r="AG85" s="446" t="s">
        <v>277</v>
      </c>
      <c r="AH85" s="406"/>
      <c r="AI85" s="491">
        <f>AT78</f>
        <v>0</v>
      </c>
      <c r="AJ85" s="492"/>
      <c r="AK85" s="401" t="s">
        <v>278</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MbmKyBa67AOducA6u9zXGf/Hl/9aZ51Rtrr+DmbOSy0WexHRVugKnfAHGj4ICAMhNOyQd+ClI9qopoWPSR6/ng==" saltValue="pDmpFe1oE4M/3F7QJN0E6Q=="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A26:B26"/>
    <mergeCell ref="C26:D26"/>
    <mergeCell ref="AI26:AJ26"/>
    <mergeCell ref="A25:B25"/>
    <mergeCell ref="C25:D25"/>
    <mergeCell ref="AI25:AJ25"/>
    <mergeCell ref="A24:B24"/>
    <mergeCell ref="C24:D24"/>
    <mergeCell ref="AI24:AJ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R14:S14"/>
    <mergeCell ref="AI14:AJ14"/>
    <mergeCell ref="R15:S15"/>
    <mergeCell ref="AI15:AJ15"/>
    <mergeCell ref="R16:S16"/>
    <mergeCell ref="AI16:AJ16"/>
    <mergeCell ref="R17:S17"/>
    <mergeCell ref="AI17:AJ17"/>
    <mergeCell ref="P18:Q18"/>
    <mergeCell ref="R18:S18"/>
    <mergeCell ref="AG18:AH18"/>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A4:M4"/>
    <mergeCell ref="P4:AD4"/>
    <mergeCell ref="AG4:AU4"/>
    <mergeCell ref="H5:M5"/>
    <mergeCell ref="P5:Q5"/>
    <mergeCell ref="R5:V5"/>
    <mergeCell ref="X5:AD5"/>
    <mergeCell ref="AG5:AH5"/>
    <mergeCell ref="AI5:AM5"/>
    <mergeCell ref="AO5:AU5"/>
    <mergeCell ref="C6:M6"/>
    <mergeCell ref="P6:Q6"/>
    <mergeCell ref="R6:AD6"/>
    <mergeCell ref="AG6:AH6"/>
    <mergeCell ref="AI6:AU6"/>
    <mergeCell ref="C7:M7"/>
    <mergeCell ref="P7:Q7"/>
    <mergeCell ref="R7:AD7"/>
    <mergeCell ref="AG7:AH7"/>
    <mergeCell ref="AI7:AU7"/>
    <mergeCell ref="AG21:AT21"/>
    <mergeCell ref="P22:Q22"/>
    <mergeCell ref="R22:S22"/>
    <mergeCell ref="AG22:AH22"/>
    <mergeCell ref="P23:Q23"/>
    <mergeCell ref="R23:S23"/>
    <mergeCell ref="AG23:AH23"/>
    <mergeCell ref="P24:Q24"/>
    <mergeCell ref="R24:S24"/>
    <mergeCell ref="AG24:AH24"/>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A1:ED577"/>
  <sheetViews>
    <sheetView zoomScale="60" zoomScaleNormal="60" workbookViewId="0">
      <selection activeCell="AX27" sqref="AX27"/>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3" width="4.81640625" style="3" hidden="1" customWidth="1"/>
    <col min="34" max="34" width="37.179687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4.63281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hidden="1"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279</v>
      </c>
      <c r="C2" s="397"/>
      <c r="D2" s="397"/>
      <c r="E2" s="397"/>
      <c r="F2" s="397"/>
      <c r="G2" s="397"/>
      <c r="H2" s="397"/>
      <c r="I2" s="397"/>
      <c r="J2" s="397"/>
      <c r="K2" s="397"/>
      <c r="L2" s="520"/>
      <c r="M2"/>
      <c r="N2"/>
      <c r="O2"/>
      <c r="P2"/>
      <c r="Q2" s="396" t="s">
        <v>279</v>
      </c>
      <c r="R2" s="397"/>
      <c r="S2" s="397"/>
      <c r="T2" s="397"/>
      <c r="U2" s="397"/>
      <c r="V2" s="397"/>
      <c r="W2" s="397"/>
      <c r="X2" s="397"/>
      <c r="Y2" s="397"/>
      <c r="Z2" s="397"/>
      <c r="AA2" s="520"/>
      <c r="AB2"/>
      <c r="AC2"/>
      <c r="AD2"/>
      <c r="AE2"/>
      <c r="AF2"/>
      <c r="AG2"/>
      <c r="AH2" s="396" t="s">
        <v>279</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Q34" si="15">SUM(AP27:AP33)</f>
        <v>0</v>
      </c>
      <c r="AQ34" s="42">
        <f t="shared" si="15"/>
        <v>0</v>
      </c>
      <c r="AR34" s="42">
        <f t="shared" ref="AR34:AS34" si="16">SUM(AR27:AR33)</f>
        <v>0</v>
      </c>
      <c r="AS34" s="42">
        <f t="shared" si="16"/>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7">IF($S$84&lt;&gt;0, AC38-AT38, M38-AT38)</f>
        <v>0</v>
      </c>
    </row>
    <row r="39" spans="1:47" x14ac:dyDescent="0.35">
      <c r="A39" s="365">
        <v>0</v>
      </c>
      <c r="B39" s="366"/>
      <c r="C39" s="366" t="s">
        <v>20</v>
      </c>
      <c r="D39" s="366"/>
      <c r="E39" s="100"/>
      <c r="F39" s="13">
        <v>0</v>
      </c>
      <c r="G39" s="13">
        <v>0</v>
      </c>
      <c r="H39" s="14">
        <f t="shared" ref="H39:H42" si="18">SUM(F39:G39)</f>
        <v>0</v>
      </c>
      <c r="I39" s="13">
        <v>0</v>
      </c>
      <c r="J39" s="13">
        <v>0</v>
      </c>
      <c r="K39" s="14">
        <f t="shared" ref="K39:K42" si="19">SUM(I39:J39)</f>
        <v>0</v>
      </c>
      <c r="L39" s="13">
        <v>0</v>
      </c>
      <c r="M39" s="15">
        <f t="shared" ref="M39:M42" si="20">SUM(H39, K39, L39)</f>
        <v>0</v>
      </c>
      <c r="N39" s="6"/>
      <c r="P39" s="365">
        <v>0</v>
      </c>
      <c r="Q39" s="366"/>
      <c r="R39" s="366"/>
      <c r="S39" s="366" t="s">
        <v>20</v>
      </c>
      <c r="T39" s="366"/>
      <c r="U39" s="100"/>
      <c r="V39" s="13">
        <v>0</v>
      </c>
      <c r="W39" s="13">
        <v>0</v>
      </c>
      <c r="X39" s="60">
        <f t="shared" ref="X39:X42" si="21">SUM(V39:W39)</f>
        <v>0</v>
      </c>
      <c r="Y39" s="13">
        <v>0</v>
      </c>
      <c r="Z39" s="13">
        <v>0</v>
      </c>
      <c r="AA39" s="60">
        <f t="shared" ref="AA39:AA42" si="22">SUM(Y39:Z39)</f>
        <v>0</v>
      </c>
      <c r="AB39" s="13">
        <v>0</v>
      </c>
      <c r="AC39" s="60">
        <f t="shared" ref="AC39:AC42" si="23">SUM(X39, AA39, AB39)</f>
        <v>0</v>
      </c>
      <c r="AD39" s="61">
        <f>M39-AC39</f>
        <v>0</v>
      </c>
      <c r="AE39" s="6"/>
      <c r="AF39" s="6"/>
      <c r="AG39" s="365">
        <v>0</v>
      </c>
      <c r="AH39" s="366"/>
      <c r="AI39" s="366"/>
      <c r="AJ39" s="366" t="s">
        <v>20</v>
      </c>
      <c r="AK39" s="366"/>
      <c r="AL39" s="100"/>
      <c r="AM39" s="13">
        <v>0</v>
      </c>
      <c r="AN39" s="13">
        <v>0</v>
      </c>
      <c r="AO39" s="44">
        <f t="shared" ref="AO39:AO42" si="24">SUM(AM39:AN39)</f>
        <v>0</v>
      </c>
      <c r="AP39" s="13">
        <v>0</v>
      </c>
      <c r="AQ39" s="13">
        <v>0</v>
      </c>
      <c r="AR39" s="44">
        <f t="shared" ref="AR39:AR42" si="25">SUM(AP39:AQ39)</f>
        <v>0</v>
      </c>
      <c r="AS39" s="13">
        <v>0</v>
      </c>
      <c r="AT39" s="44">
        <f t="shared" ref="AT39:AT42" si="26">SUM(AO39, AR39, AS39)</f>
        <v>0</v>
      </c>
      <c r="AU39" s="45">
        <f t="shared" si="17"/>
        <v>0</v>
      </c>
    </row>
    <row r="40" spans="1:47" x14ac:dyDescent="0.35">
      <c r="A40" s="365">
        <v>0</v>
      </c>
      <c r="B40" s="366"/>
      <c r="C40" s="366" t="s">
        <v>21</v>
      </c>
      <c r="D40" s="366"/>
      <c r="E40" s="100"/>
      <c r="F40" s="13">
        <v>0</v>
      </c>
      <c r="G40" s="13">
        <v>0</v>
      </c>
      <c r="H40" s="14">
        <f>SUM(F40:G40)</f>
        <v>0</v>
      </c>
      <c r="I40" s="13">
        <v>0</v>
      </c>
      <c r="J40" s="13">
        <v>0</v>
      </c>
      <c r="K40" s="14">
        <f t="shared" si="19"/>
        <v>0</v>
      </c>
      <c r="L40" s="13">
        <v>0</v>
      </c>
      <c r="M40" s="15">
        <f t="shared" si="20"/>
        <v>0</v>
      </c>
      <c r="N40" s="6"/>
      <c r="P40" s="365">
        <v>0</v>
      </c>
      <c r="Q40" s="366"/>
      <c r="R40" s="366"/>
      <c r="S40" s="366" t="s">
        <v>21</v>
      </c>
      <c r="T40" s="366"/>
      <c r="U40" s="100"/>
      <c r="V40" s="13">
        <v>0</v>
      </c>
      <c r="W40" s="13">
        <v>0</v>
      </c>
      <c r="X40" s="60">
        <f t="shared" si="21"/>
        <v>0</v>
      </c>
      <c r="Y40" s="13">
        <v>0</v>
      </c>
      <c r="Z40" s="13">
        <v>0</v>
      </c>
      <c r="AA40" s="60">
        <f t="shared" si="22"/>
        <v>0</v>
      </c>
      <c r="AB40" s="13">
        <v>0</v>
      </c>
      <c r="AC40" s="60">
        <f t="shared" si="23"/>
        <v>0</v>
      </c>
      <c r="AD40" s="61">
        <f>M40-AC40</f>
        <v>0</v>
      </c>
      <c r="AE40" s="6"/>
      <c r="AF40" s="6"/>
      <c r="AG40" s="365">
        <v>0</v>
      </c>
      <c r="AH40" s="366"/>
      <c r="AI40" s="366"/>
      <c r="AJ40" s="366" t="s">
        <v>21</v>
      </c>
      <c r="AK40" s="366"/>
      <c r="AL40" s="100"/>
      <c r="AM40" s="13">
        <v>0</v>
      </c>
      <c r="AN40" s="13">
        <v>0</v>
      </c>
      <c r="AO40" s="44">
        <f t="shared" si="24"/>
        <v>0</v>
      </c>
      <c r="AP40" s="13">
        <v>0</v>
      </c>
      <c r="AQ40" s="13">
        <v>0</v>
      </c>
      <c r="AR40" s="44">
        <f t="shared" si="25"/>
        <v>0</v>
      </c>
      <c r="AS40" s="13">
        <v>0</v>
      </c>
      <c r="AT40" s="44">
        <f>SUM(AO40, AR40, AS40)</f>
        <v>0</v>
      </c>
      <c r="AU40" s="45">
        <f t="shared" si="17"/>
        <v>0</v>
      </c>
    </row>
    <row r="41" spans="1:47" x14ac:dyDescent="0.35">
      <c r="A41" s="365">
        <v>0</v>
      </c>
      <c r="B41" s="366"/>
      <c r="C41" s="366" t="s">
        <v>22</v>
      </c>
      <c r="D41" s="366"/>
      <c r="E41" s="100"/>
      <c r="F41" s="13">
        <v>0</v>
      </c>
      <c r="G41" s="13">
        <v>0</v>
      </c>
      <c r="H41" s="14">
        <f t="shared" si="18"/>
        <v>0</v>
      </c>
      <c r="I41" s="13">
        <v>0</v>
      </c>
      <c r="J41" s="13">
        <v>0</v>
      </c>
      <c r="K41" s="14">
        <f t="shared" si="19"/>
        <v>0</v>
      </c>
      <c r="L41" s="13">
        <v>0</v>
      </c>
      <c r="M41" s="15">
        <f t="shared" si="20"/>
        <v>0</v>
      </c>
      <c r="N41" s="6"/>
      <c r="P41" s="365">
        <v>0</v>
      </c>
      <c r="Q41" s="366"/>
      <c r="R41" s="366"/>
      <c r="S41" s="366" t="s">
        <v>22</v>
      </c>
      <c r="T41" s="366"/>
      <c r="U41" s="100"/>
      <c r="V41" s="13">
        <v>0</v>
      </c>
      <c r="W41" s="13">
        <v>0</v>
      </c>
      <c r="X41" s="60">
        <f t="shared" si="21"/>
        <v>0</v>
      </c>
      <c r="Y41" s="13">
        <v>0</v>
      </c>
      <c r="Z41" s="13">
        <v>0</v>
      </c>
      <c r="AA41" s="60">
        <f t="shared" si="22"/>
        <v>0</v>
      </c>
      <c r="AB41" s="13">
        <v>0</v>
      </c>
      <c r="AC41" s="60">
        <f t="shared" si="23"/>
        <v>0</v>
      </c>
      <c r="AD41" s="61">
        <f>M41-AC41</f>
        <v>0</v>
      </c>
      <c r="AE41" s="6"/>
      <c r="AF41" s="6"/>
      <c r="AG41" s="365">
        <v>0</v>
      </c>
      <c r="AH41" s="366"/>
      <c r="AI41" s="366"/>
      <c r="AJ41" s="366" t="s">
        <v>22</v>
      </c>
      <c r="AK41" s="366"/>
      <c r="AL41" s="100"/>
      <c r="AM41" s="13">
        <v>0</v>
      </c>
      <c r="AN41" s="13">
        <v>0</v>
      </c>
      <c r="AO41" s="44">
        <f t="shared" si="24"/>
        <v>0</v>
      </c>
      <c r="AP41" s="13">
        <v>0</v>
      </c>
      <c r="AQ41" s="13">
        <v>0</v>
      </c>
      <c r="AR41" s="44">
        <f>SUM(AP41:AQ41)</f>
        <v>0</v>
      </c>
      <c r="AS41" s="13">
        <v>0</v>
      </c>
      <c r="AT41" s="44">
        <f t="shared" si="26"/>
        <v>0</v>
      </c>
      <c r="AU41" s="45">
        <f t="shared" si="17"/>
        <v>0</v>
      </c>
    </row>
    <row r="42" spans="1:47" x14ac:dyDescent="0.35">
      <c r="A42" s="365">
        <v>0</v>
      </c>
      <c r="B42" s="366"/>
      <c r="C42" s="366" t="s">
        <v>23</v>
      </c>
      <c r="D42" s="366"/>
      <c r="E42" s="100"/>
      <c r="F42" s="13">
        <v>0</v>
      </c>
      <c r="G42" s="13">
        <v>0</v>
      </c>
      <c r="H42" s="14">
        <f t="shared" si="18"/>
        <v>0</v>
      </c>
      <c r="I42" s="13">
        <v>0</v>
      </c>
      <c r="J42" s="13">
        <v>0</v>
      </c>
      <c r="K42" s="14">
        <f t="shared" si="19"/>
        <v>0</v>
      </c>
      <c r="L42" s="13">
        <v>0</v>
      </c>
      <c r="M42" s="15">
        <f t="shared" si="20"/>
        <v>0</v>
      </c>
      <c r="N42" s="6"/>
      <c r="P42" s="365">
        <v>0</v>
      </c>
      <c r="Q42" s="366"/>
      <c r="R42" s="366"/>
      <c r="S42" s="366" t="s">
        <v>23</v>
      </c>
      <c r="T42" s="366"/>
      <c r="U42" s="100"/>
      <c r="V42" s="13">
        <v>0</v>
      </c>
      <c r="W42" s="13">
        <v>0</v>
      </c>
      <c r="X42" s="60">
        <f t="shared" si="21"/>
        <v>0</v>
      </c>
      <c r="Y42" s="13">
        <v>0</v>
      </c>
      <c r="Z42" s="13">
        <v>0</v>
      </c>
      <c r="AA42" s="60">
        <f t="shared" si="22"/>
        <v>0</v>
      </c>
      <c r="AB42" s="13">
        <v>0</v>
      </c>
      <c r="AC42" s="60">
        <f t="shared" si="23"/>
        <v>0</v>
      </c>
      <c r="AD42" s="61">
        <f>M42-AC42</f>
        <v>0</v>
      </c>
      <c r="AE42" s="6"/>
      <c r="AF42" s="6"/>
      <c r="AG42" s="365">
        <v>0</v>
      </c>
      <c r="AH42" s="366"/>
      <c r="AI42" s="366"/>
      <c r="AJ42" s="366" t="s">
        <v>23</v>
      </c>
      <c r="AK42" s="366"/>
      <c r="AL42" s="100"/>
      <c r="AM42" s="13">
        <v>0</v>
      </c>
      <c r="AN42" s="13">
        <v>0</v>
      </c>
      <c r="AO42" s="44">
        <f t="shared" si="24"/>
        <v>0</v>
      </c>
      <c r="AP42" s="13">
        <v>0</v>
      </c>
      <c r="AQ42" s="13">
        <v>0</v>
      </c>
      <c r="AR42" s="44">
        <f t="shared" si="25"/>
        <v>0</v>
      </c>
      <c r="AS42" s="13">
        <v>0</v>
      </c>
      <c r="AT42" s="44">
        <f t="shared" si="26"/>
        <v>0</v>
      </c>
      <c r="AU42" s="45">
        <f t="shared" si="17"/>
        <v>0</v>
      </c>
    </row>
    <row r="43" spans="1:47" ht="16" thickBot="1" x14ac:dyDescent="0.4">
      <c r="A43" s="377" t="s">
        <v>174</v>
      </c>
      <c r="B43" s="378"/>
      <c r="C43" s="456">
        <f>SUM(A38:B42)</f>
        <v>0</v>
      </c>
      <c r="D43" s="456"/>
      <c r="E43" s="107"/>
      <c r="F43" s="22">
        <f>SUM(F38:F42)</f>
        <v>0</v>
      </c>
      <c r="G43" s="22">
        <f t="shared" ref="G43:L43" si="27">SUM(G38:G42)</f>
        <v>0</v>
      </c>
      <c r="H43" s="22">
        <f t="shared" si="27"/>
        <v>0</v>
      </c>
      <c r="I43" s="22">
        <f t="shared" si="27"/>
        <v>0</v>
      </c>
      <c r="J43" s="22">
        <f t="shared" si="27"/>
        <v>0</v>
      </c>
      <c r="K43" s="22">
        <f>SUM(K38:K42)</f>
        <v>0</v>
      </c>
      <c r="L43" s="22">
        <f t="shared" si="27"/>
        <v>0</v>
      </c>
      <c r="M43" s="16">
        <f>SUM(M38:M42)</f>
        <v>0</v>
      </c>
      <c r="N43" s="6"/>
      <c r="P43" s="377" t="s">
        <v>174</v>
      </c>
      <c r="Q43" s="378"/>
      <c r="R43" s="378"/>
      <c r="S43" s="369">
        <f>SUM(P38:R42)</f>
        <v>0</v>
      </c>
      <c r="T43" s="369"/>
      <c r="U43" s="107"/>
      <c r="V43" s="67">
        <f>SUM(V38:V42)</f>
        <v>0</v>
      </c>
      <c r="W43" s="67">
        <f t="shared" ref="W43:AD43" si="28">SUM(W38:W42)</f>
        <v>0</v>
      </c>
      <c r="X43" s="67">
        <f>SUM(X38:X42)</f>
        <v>0</v>
      </c>
      <c r="Y43" s="67">
        <f t="shared" ref="Y43:AB43" si="29">SUM(Y38:Y42)</f>
        <v>0</v>
      </c>
      <c r="Z43" s="67">
        <f t="shared" si="29"/>
        <v>0</v>
      </c>
      <c r="AA43" s="67">
        <f t="shared" si="29"/>
        <v>0</v>
      </c>
      <c r="AB43" s="67">
        <f t="shared" si="29"/>
        <v>0</v>
      </c>
      <c r="AC43" s="67">
        <f t="shared" si="28"/>
        <v>0</v>
      </c>
      <c r="AD43" s="59">
        <f t="shared" si="28"/>
        <v>0</v>
      </c>
      <c r="AE43" s="6"/>
      <c r="AF43" s="6"/>
      <c r="AG43" s="377" t="s">
        <v>174</v>
      </c>
      <c r="AH43" s="378"/>
      <c r="AI43" s="378"/>
      <c r="AJ43" s="421">
        <f>SUM(AG38:AI42)</f>
        <v>0</v>
      </c>
      <c r="AK43" s="421"/>
      <c r="AL43" s="107"/>
      <c r="AM43" s="42">
        <f>SUM(AM38:AM42)</f>
        <v>0</v>
      </c>
      <c r="AN43" s="42">
        <f t="shared" ref="AN43:AR43" si="30">SUM(AN38:AN42)</f>
        <v>0</v>
      </c>
      <c r="AO43" s="42">
        <f t="shared" si="30"/>
        <v>0</v>
      </c>
      <c r="AP43" s="42">
        <f t="shared" si="30"/>
        <v>0</v>
      </c>
      <c r="AQ43" s="42">
        <f t="shared" si="30"/>
        <v>0</v>
      </c>
      <c r="AR43" s="42">
        <f t="shared" si="30"/>
        <v>0</v>
      </c>
      <c r="AS43" s="42">
        <f>SUM(AS38:AS42)</f>
        <v>0</v>
      </c>
      <c r="AT43" s="42">
        <f>SUM(AT38:AT42)</f>
        <v>0</v>
      </c>
      <c r="AU43" s="43">
        <f t="shared" si="17"/>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1">SUM(G43, G34)</f>
        <v>0</v>
      </c>
      <c r="H45" s="20">
        <f>SUM(H43, H34)</f>
        <v>0</v>
      </c>
      <c r="I45" s="20">
        <f t="shared" ref="I45:K45" si="32">SUM(I43, I34)</f>
        <v>0</v>
      </c>
      <c r="J45" s="20">
        <f t="shared" si="32"/>
        <v>0</v>
      </c>
      <c r="K45" s="20">
        <f t="shared" si="32"/>
        <v>0</v>
      </c>
      <c r="L45" s="20">
        <f t="shared" si="31"/>
        <v>0</v>
      </c>
      <c r="M45" s="19">
        <f>SUM(M43, M34)</f>
        <v>0</v>
      </c>
      <c r="N45" s="6"/>
      <c r="P45" s="460" t="s">
        <v>180</v>
      </c>
      <c r="Q45" s="461"/>
      <c r="R45" s="461"/>
      <c r="S45" s="461"/>
      <c r="T45" s="461"/>
      <c r="U45" s="461"/>
      <c r="V45" s="62">
        <f>SUM(V43, V34)</f>
        <v>0</v>
      </c>
      <c r="W45" s="62">
        <f t="shared" ref="W45" si="33">SUM(W43, W34)</f>
        <v>0</v>
      </c>
      <c r="X45" s="62">
        <f>SUM(X43, X34)</f>
        <v>0</v>
      </c>
      <c r="Y45" s="62">
        <f t="shared" ref="Y45:AB45" si="34">SUM(Y43, Y34)</f>
        <v>0</v>
      </c>
      <c r="Z45" s="62">
        <f t="shared" si="34"/>
        <v>0</v>
      </c>
      <c r="AA45" s="62">
        <f t="shared" si="34"/>
        <v>0</v>
      </c>
      <c r="AB45" s="62">
        <f t="shared" si="34"/>
        <v>0</v>
      </c>
      <c r="AC45" s="62">
        <f>SUM(AC43, AC34)</f>
        <v>0</v>
      </c>
      <c r="AD45" s="63">
        <f>SUM(AD43, AD34)</f>
        <v>0</v>
      </c>
      <c r="AE45" s="6"/>
      <c r="AF45" s="6"/>
      <c r="AG45" s="460" t="s">
        <v>180</v>
      </c>
      <c r="AH45" s="461"/>
      <c r="AI45" s="461"/>
      <c r="AJ45" s="461"/>
      <c r="AK45" s="461"/>
      <c r="AL45" s="461"/>
      <c r="AM45" s="46">
        <f>SUM(AM43, AM34)</f>
        <v>0</v>
      </c>
      <c r="AN45" s="46">
        <f t="shared" ref="AN45" si="35">SUM(AN43, AN34)</f>
        <v>0</v>
      </c>
      <c r="AO45" s="46">
        <f>SUM(AO43, AO34)</f>
        <v>0</v>
      </c>
      <c r="AP45" s="46">
        <f>SUM(AP43, AP34)</f>
        <v>0</v>
      </c>
      <c r="AQ45" s="46">
        <f t="shared" ref="AQ45:AS45" si="36">SUM(AQ43, AQ34)</f>
        <v>0</v>
      </c>
      <c r="AR45" s="46">
        <f t="shared" si="36"/>
        <v>0</v>
      </c>
      <c r="AS45" s="46">
        <f t="shared" si="36"/>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7">SUM(K49:K51)</f>
        <v>0</v>
      </c>
      <c r="L52" s="22">
        <f t="shared" si="37"/>
        <v>0</v>
      </c>
      <c r="M52" s="16">
        <f>SUM(J52:L52)</f>
        <v>0</v>
      </c>
      <c r="N52" s="6"/>
      <c r="P52" s="379" t="s">
        <v>25</v>
      </c>
      <c r="Q52" s="380"/>
      <c r="R52" s="380"/>
      <c r="S52" s="380"/>
      <c r="T52" s="380"/>
      <c r="U52" s="380"/>
      <c r="V52" s="380"/>
      <c r="W52" s="380"/>
      <c r="X52" s="380"/>
      <c r="Y52" s="380"/>
      <c r="Z52" s="67">
        <f>SUM(Z49:Z51)</f>
        <v>0</v>
      </c>
      <c r="AA52" s="67">
        <f t="shared" ref="AA52:AB52" si="38">SUM(AA49:AA51)</f>
        <v>0</v>
      </c>
      <c r="AB52" s="67">
        <f t="shared" si="38"/>
        <v>0</v>
      </c>
      <c r="AC52" s="67">
        <f t="shared" ref="AC52" si="39">SUM(AC49:AC51)</f>
        <v>0</v>
      </c>
      <c r="AD52" s="59">
        <f>SUM(AD49:AD51)</f>
        <v>0</v>
      </c>
      <c r="AE52" s="6"/>
      <c r="AF52" s="6"/>
      <c r="AG52" s="379" t="s">
        <v>25</v>
      </c>
      <c r="AH52" s="380"/>
      <c r="AI52" s="380"/>
      <c r="AJ52" s="380"/>
      <c r="AK52" s="380"/>
      <c r="AL52" s="380"/>
      <c r="AM52" s="380"/>
      <c r="AN52" s="380"/>
      <c r="AO52" s="380"/>
      <c r="AP52" s="380"/>
      <c r="AQ52" s="42">
        <f>SUM(AQ49:AQ51)</f>
        <v>0</v>
      </c>
      <c r="AR52" s="42">
        <f t="shared" ref="AR52" si="40">SUM(AR49:AR51)</f>
        <v>0</v>
      </c>
      <c r="AS52" s="42">
        <f t="shared" ref="AS52:AU52" si="41">SUM(AS49:AS51)</f>
        <v>0</v>
      </c>
      <c r="AT52" s="42">
        <f t="shared" si="41"/>
        <v>0</v>
      </c>
      <c r="AU52" s="43">
        <f t="shared" si="41"/>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42">SUM(K55:K57)</f>
        <v>0</v>
      </c>
      <c r="L58" s="22">
        <f t="shared" si="42"/>
        <v>0</v>
      </c>
      <c r="M58" s="16">
        <f>SUM(J58:L58)</f>
        <v>0</v>
      </c>
      <c r="N58" s="6"/>
      <c r="P58" s="379" t="s">
        <v>26</v>
      </c>
      <c r="Q58" s="380"/>
      <c r="R58" s="380"/>
      <c r="S58" s="380"/>
      <c r="T58" s="380"/>
      <c r="U58" s="380"/>
      <c r="V58" s="380"/>
      <c r="W58" s="380"/>
      <c r="X58" s="380"/>
      <c r="Y58" s="380"/>
      <c r="Z58" s="67">
        <f>SUM(Z55:Z57)</f>
        <v>0</v>
      </c>
      <c r="AA58" s="67">
        <f t="shared" ref="AA58:AB58" si="43">SUM(AA55:AA57)</f>
        <v>0</v>
      </c>
      <c r="AB58" s="67">
        <f t="shared" si="43"/>
        <v>0</v>
      </c>
      <c r="AC58" s="67">
        <f t="shared" ref="AC58" si="44">SUM(AC55:AC57)</f>
        <v>0</v>
      </c>
      <c r="AD58" s="59">
        <f>SUM(AD55:AD57)</f>
        <v>0</v>
      </c>
      <c r="AE58" s="6"/>
      <c r="AF58" s="6"/>
      <c r="AG58" s="379" t="s">
        <v>26</v>
      </c>
      <c r="AH58" s="380"/>
      <c r="AI58" s="380"/>
      <c r="AJ58" s="380"/>
      <c r="AK58" s="380"/>
      <c r="AL58" s="380"/>
      <c r="AM58" s="380"/>
      <c r="AN58" s="380"/>
      <c r="AO58" s="380"/>
      <c r="AP58" s="380"/>
      <c r="AQ58" s="42">
        <f>SUM(AQ55:AQ57)</f>
        <v>0</v>
      </c>
      <c r="AR58" s="42">
        <f t="shared" ref="AR58:AS58" si="45">SUM(AR55:AR57)</f>
        <v>0</v>
      </c>
      <c r="AS58" s="42">
        <f t="shared" si="45"/>
        <v>0</v>
      </c>
      <c r="AT58" s="42">
        <f t="shared" ref="AT58:AU58" si="46">SUM(AT55:AT57)</f>
        <v>0</v>
      </c>
      <c r="AU58" s="43">
        <f t="shared" si="46"/>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7">SUM(Z61:AB61)</f>
        <v>0</v>
      </c>
      <c r="AD61" s="61">
        <f t="shared" ref="AD61:AD71" si="48">M61-AC61</f>
        <v>0</v>
      </c>
      <c r="AE61" s="6"/>
      <c r="AF61" s="6"/>
      <c r="AG61" s="8">
        <v>1</v>
      </c>
      <c r="AH61" s="7" t="s">
        <v>28</v>
      </c>
      <c r="AI61" s="73"/>
      <c r="AJ61" s="376"/>
      <c r="AK61" s="376"/>
      <c r="AL61" s="376"/>
      <c r="AM61" s="376"/>
      <c r="AN61" s="376"/>
      <c r="AO61" s="376"/>
      <c r="AP61" s="376"/>
      <c r="AQ61" s="13">
        <v>0</v>
      </c>
      <c r="AR61" s="13">
        <v>0</v>
      </c>
      <c r="AS61" s="13">
        <v>0</v>
      </c>
      <c r="AT61" s="44">
        <f t="shared" ref="AT61:AT71" si="49">SUM(AQ61:AS61)</f>
        <v>0</v>
      </c>
      <c r="AU61" s="45">
        <f t="shared" ref="AU61:AU71" si="50">IF($S$84&lt;&gt;0, AC61-AT61, M61-AT61)</f>
        <v>0</v>
      </c>
    </row>
    <row r="62" spans="1:47" x14ac:dyDescent="0.35">
      <c r="A62" s="8">
        <v>2</v>
      </c>
      <c r="B62" s="7" t="s">
        <v>31</v>
      </c>
      <c r="C62" s="376"/>
      <c r="D62" s="376"/>
      <c r="E62" s="376"/>
      <c r="F62" s="376"/>
      <c r="G62" s="376"/>
      <c r="H62" s="376"/>
      <c r="I62" s="376"/>
      <c r="J62" s="13">
        <v>0</v>
      </c>
      <c r="K62" s="13">
        <v>0</v>
      </c>
      <c r="L62" s="13">
        <v>0</v>
      </c>
      <c r="M62" s="15">
        <f t="shared" ref="M62:M72" si="51">SUM(J62:L62)</f>
        <v>0</v>
      </c>
      <c r="N62" s="6"/>
      <c r="P62" s="8">
        <v>2</v>
      </c>
      <c r="Q62" s="7" t="s">
        <v>31</v>
      </c>
      <c r="R62" s="414"/>
      <c r="S62" s="414"/>
      <c r="T62" s="414"/>
      <c r="U62" s="414"/>
      <c r="V62" s="414"/>
      <c r="W62" s="414"/>
      <c r="X62" s="414"/>
      <c r="Y62" s="414"/>
      <c r="Z62" s="13">
        <v>0</v>
      </c>
      <c r="AA62" s="13">
        <v>0</v>
      </c>
      <c r="AB62" s="13">
        <v>0</v>
      </c>
      <c r="AC62" s="60">
        <f t="shared" si="47"/>
        <v>0</v>
      </c>
      <c r="AD62" s="61">
        <f t="shared" si="48"/>
        <v>0</v>
      </c>
      <c r="AE62" s="6"/>
      <c r="AF62" s="6"/>
      <c r="AG62" s="8">
        <v>2</v>
      </c>
      <c r="AH62" s="7" t="s">
        <v>31</v>
      </c>
      <c r="AI62" s="73"/>
      <c r="AJ62" s="376"/>
      <c r="AK62" s="376"/>
      <c r="AL62" s="376"/>
      <c r="AM62" s="376"/>
      <c r="AN62" s="376"/>
      <c r="AO62" s="376"/>
      <c r="AP62" s="376"/>
      <c r="AQ62" s="13">
        <v>0</v>
      </c>
      <c r="AR62" s="13">
        <v>0</v>
      </c>
      <c r="AS62" s="13">
        <v>0</v>
      </c>
      <c r="AT62" s="44">
        <f t="shared" si="49"/>
        <v>0</v>
      </c>
      <c r="AU62" s="45">
        <f t="shared" si="50"/>
        <v>0</v>
      </c>
    </row>
    <row r="63" spans="1:47" x14ac:dyDescent="0.35">
      <c r="A63" s="8">
        <v>3</v>
      </c>
      <c r="B63" s="7" t="s">
        <v>32</v>
      </c>
      <c r="C63" s="376"/>
      <c r="D63" s="376"/>
      <c r="E63" s="376"/>
      <c r="F63" s="376"/>
      <c r="G63" s="376"/>
      <c r="H63" s="376"/>
      <c r="I63" s="376"/>
      <c r="J63" s="13">
        <v>0</v>
      </c>
      <c r="K63" s="13">
        <v>0</v>
      </c>
      <c r="L63" s="13">
        <v>0</v>
      </c>
      <c r="M63" s="15">
        <f t="shared" si="51"/>
        <v>0</v>
      </c>
      <c r="N63" s="6"/>
      <c r="P63" s="8">
        <v>3</v>
      </c>
      <c r="Q63" s="7" t="s">
        <v>32</v>
      </c>
      <c r="R63" s="414"/>
      <c r="S63" s="414"/>
      <c r="T63" s="414"/>
      <c r="U63" s="414"/>
      <c r="V63" s="414"/>
      <c r="W63" s="414"/>
      <c r="X63" s="414"/>
      <c r="Y63" s="414"/>
      <c r="Z63" s="13">
        <v>0</v>
      </c>
      <c r="AA63" s="13">
        <v>0</v>
      </c>
      <c r="AB63" s="13">
        <v>0</v>
      </c>
      <c r="AC63" s="60">
        <f t="shared" si="47"/>
        <v>0</v>
      </c>
      <c r="AD63" s="61">
        <f t="shared" si="48"/>
        <v>0</v>
      </c>
      <c r="AE63" s="6"/>
      <c r="AF63" s="6"/>
      <c r="AG63" s="8">
        <v>3</v>
      </c>
      <c r="AH63" s="7" t="s">
        <v>32</v>
      </c>
      <c r="AI63" s="73"/>
      <c r="AJ63" s="376"/>
      <c r="AK63" s="376"/>
      <c r="AL63" s="376"/>
      <c r="AM63" s="376"/>
      <c r="AN63" s="376"/>
      <c r="AO63" s="376"/>
      <c r="AP63" s="376"/>
      <c r="AQ63" s="13">
        <v>0</v>
      </c>
      <c r="AR63" s="13">
        <v>0</v>
      </c>
      <c r="AS63" s="13">
        <v>0</v>
      </c>
      <c r="AT63" s="44">
        <f t="shared" si="49"/>
        <v>0</v>
      </c>
      <c r="AU63" s="45">
        <f t="shared" si="50"/>
        <v>0</v>
      </c>
    </row>
    <row r="64" spans="1:47" x14ac:dyDescent="0.35">
      <c r="A64" s="8">
        <v>4</v>
      </c>
      <c r="B64" s="7" t="s">
        <v>68</v>
      </c>
      <c r="C64" s="376"/>
      <c r="D64" s="376"/>
      <c r="E64" s="376"/>
      <c r="F64" s="376"/>
      <c r="G64" s="376"/>
      <c r="H64" s="376"/>
      <c r="I64" s="376"/>
      <c r="J64" s="13">
        <v>0</v>
      </c>
      <c r="K64" s="13">
        <v>0</v>
      </c>
      <c r="L64" s="13">
        <v>0</v>
      </c>
      <c r="M64" s="15">
        <f t="shared" si="51"/>
        <v>0</v>
      </c>
      <c r="N64" s="6"/>
      <c r="P64" s="8">
        <v>4</v>
      </c>
      <c r="Q64" s="7" t="s">
        <v>68</v>
      </c>
      <c r="R64" s="414"/>
      <c r="S64" s="414"/>
      <c r="T64" s="414"/>
      <c r="U64" s="414"/>
      <c r="V64" s="414"/>
      <c r="W64" s="414"/>
      <c r="X64" s="414"/>
      <c r="Y64" s="414"/>
      <c r="Z64" s="13">
        <v>0</v>
      </c>
      <c r="AA64" s="13">
        <v>0</v>
      </c>
      <c r="AB64" s="13">
        <v>0</v>
      </c>
      <c r="AC64" s="60">
        <f t="shared" si="47"/>
        <v>0</v>
      </c>
      <c r="AD64" s="61">
        <f t="shared" si="48"/>
        <v>0</v>
      </c>
      <c r="AE64" s="6"/>
      <c r="AF64" s="6"/>
      <c r="AG64" s="8">
        <v>4</v>
      </c>
      <c r="AH64" s="7" t="s">
        <v>68</v>
      </c>
      <c r="AI64" s="73"/>
      <c r="AJ64" s="376"/>
      <c r="AK64" s="376"/>
      <c r="AL64" s="376"/>
      <c r="AM64" s="376"/>
      <c r="AN64" s="376"/>
      <c r="AO64" s="376"/>
      <c r="AP64" s="376"/>
      <c r="AQ64" s="13">
        <v>0</v>
      </c>
      <c r="AR64" s="13">
        <v>0</v>
      </c>
      <c r="AS64" s="13">
        <v>0</v>
      </c>
      <c r="AT64" s="44">
        <f t="shared" si="49"/>
        <v>0</v>
      </c>
      <c r="AU64" s="45">
        <f t="shared" si="50"/>
        <v>0</v>
      </c>
    </row>
    <row r="65" spans="1:49" x14ac:dyDescent="0.35">
      <c r="A65" s="8">
        <v>5</v>
      </c>
      <c r="B65" s="7" t="s">
        <v>29</v>
      </c>
      <c r="C65" s="376"/>
      <c r="D65" s="376"/>
      <c r="E65" s="376"/>
      <c r="F65" s="376"/>
      <c r="G65" s="376"/>
      <c r="H65" s="376"/>
      <c r="I65" s="376"/>
      <c r="J65" s="13">
        <v>0</v>
      </c>
      <c r="K65" s="13">
        <v>0</v>
      </c>
      <c r="L65" s="13">
        <v>0</v>
      </c>
      <c r="M65" s="15">
        <f t="shared" si="51"/>
        <v>0</v>
      </c>
      <c r="N65" s="6"/>
      <c r="P65" s="8">
        <v>5</v>
      </c>
      <c r="Q65" s="7" t="s">
        <v>29</v>
      </c>
      <c r="R65" s="414"/>
      <c r="S65" s="414"/>
      <c r="T65" s="414"/>
      <c r="U65" s="414"/>
      <c r="V65" s="414"/>
      <c r="W65" s="414"/>
      <c r="X65" s="414"/>
      <c r="Y65" s="414"/>
      <c r="Z65" s="13">
        <v>0</v>
      </c>
      <c r="AA65" s="13">
        <v>0</v>
      </c>
      <c r="AB65" s="13">
        <v>0</v>
      </c>
      <c r="AC65" s="60">
        <f t="shared" si="47"/>
        <v>0</v>
      </c>
      <c r="AD65" s="61">
        <f t="shared" si="48"/>
        <v>0</v>
      </c>
      <c r="AE65" s="6"/>
      <c r="AF65" s="6"/>
      <c r="AG65" s="8">
        <v>5</v>
      </c>
      <c r="AH65" s="7" t="s">
        <v>29</v>
      </c>
      <c r="AI65" s="73"/>
      <c r="AJ65" s="376"/>
      <c r="AK65" s="376"/>
      <c r="AL65" s="376"/>
      <c r="AM65" s="376"/>
      <c r="AN65" s="376"/>
      <c r="AO65" s="376"/>
      <c r="AP65" s="376"/>
      <c r="AQ65" s="13">
        <v>0</v>
      </c>
      <c r="AR65" s="13">
        <v>0</v>
      </c>
      <c r="AS65" s="13">
        <v>0</v>
      </c>
      <c r="AT65" s="44">
        <f t="shared" si="49"/>
        <v>0</v>
      </c>
      <c r="AU65" s="45">
        <f t="shared" si="50"/>
        <v>0</v>
      </c>
    </row>
    <row r="66" spans="1:49" x14ac:dyDescent="0.35">
      <c r="A66" s="8">
        <v>6</v>
      </c>
      <c r="B66" s="7" t="s">
        <v>30</v>
      </c>
      <c r="C66" s="376"/>
      <c r="D66" s="376"/>
      <c r="E66" s="376"/>
      <c r="F66" s="376"/>
      <c r="G66" s="376"/>
      <c r="H66" s="376"/>
      <c r="I66" s="376"/>
      <c r="J66" s="13">
        <v>0</v>
      </c>
      <c r="K66" s="13">
        <v>0</v>
      </c>
      <c r="L66" s="13">
        <v>0</v>
      </c>
      <c r="M66" s="15">
        <f t="shared" si="51"/>
        <v>0</v>
      </c>
      <c r="N66" s="6"/>
      <c r="P66" s="8">
        <v>6</v>
      </c>
      <c r="Q66" s="7" t="s">
        <v>30</v>
      </c>
      <c r="R66" s="414"/>
      <c r="S66" s="414"/>
      <c r="T66" s="414"/>
      <c r="U66" s="414"/>
      <c r="V66" s="414"/>
      <c r="W66" s="414"/>
      <c r="X66" s="414"/>
      <c r="Y66" s="414"/>
      <c r="Z66" s="13">
        <v>0</v>
      </c>
      <c r="AA66" s="13">
        <v>0</v>
      </c>
      <c r="AB66" s="13">
        <v>0</v>
      </c>
      <c r="AC66" s="60">
        <f>SUM(Z66:AB66)</f>
        <v>0</v>
      </c>
      <c r="AD66" s="61">
        <f t="shared" si="48"/>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50"/>
        <v>0</v>
      </c>
    </row>
    <row r="67" spans="1:49" x14ac:dyDescent="0.35">
      <c r="A67" s="8">
        <v>7</v>
      </c>
      <c r="B67" s="7" t="s">
        <v>34</v>
      </c>
      <c r="C67" s="376"/>
      <c r="D67" s="376"/>
      <c r="E67" s="376"/>
      <c r="F67" s="376"/>
      <c r="G67" s="376"/>
      <c r="H67" s="376"/>
      <c r="I67" s="376"/>
      <c r="J67" s="13">
        <v>0</v>
      </c>
      <c r="K67" s="13">
        <v>0</v>
      </c>
      <c r="L67" s="13">
        <v>0</v>
      </c>
      <c r="M67" s="15">
        <f t="shared" si="51"/>
        <v>0</v>
      </c>
      <c r="N67" s="6"/>
      <c r="P67" s="8">
        <v>7</v>
      </c>
      <c r="Q67" s="7" t="s">
        <v>34</v>
      </c>
      <c r="R67" s="414"/>
      <c r="S67" s="414"/>
      <c r="T67" s="414"/>
      <c r="U67" s="414"/>
      <c r="V67" s="414"/>
      <c r="W67" s="414"/>
      <c r="X67" s="414"/>
      <c r="Y67" s="414"/>
      <c r="Z67" s="13">
        <v>0</v>
      </c>
      <c r="AA67" s="13">
        <v>0</v>
      </c>
      <c r="AB67" s="13">
        <v>0</v>
      </c>
      <c r="AC67" s="60">
        <f t="shared" si="47"/>
        <v>0</v>
      </c>
      <c r="AD67" s="61">
        <f t="shared" si="48"/>
        <v>0</v>
      </c>
      <c r="AE67" s="6"/>
      <c r="AF67" s="6"/>
      <c r="AG67" s="8">
        <v>7</v>
      </c>
      <c r="AH67" s="7" t="s">
        <v>34</v>
      </c>
      <c r="AI67" s="73"/>
      <c r="AJ67" s="376"/>
      <c r="AK67" s="376"/>
      <c r="AL67" s="376"/>
      <c r="AM67" s="376"/>
      <c r="AN67" s="376"/>
      <c r="AO67" s="376"/>
      <c r="AP67" s="376"/>
      <c r="AQ67" s="13">
        <v>0</v>
      </c>
      <c r="AR67" s="13">
        <v>0</v>
      </c>
      <c r="AS67" s="13">
        <v>0</v>
      </c>
      <c r="AT67" s="44">
        <f t="shared" si="49"/>
        <v>0</v>
      </c>
      <c r="AU67" s="45">
        <f t="shared" si="50"/>
        <v>0</v>
      </c>
    </row>
    <row r="68" spans="1:49" x14ac:dyDescent="0.35">
      <c r="A68" s="8">
        <v>8</v>
      </c>
      <c r="B68" s="7" t="s">
        <v>35</v>
      </c>
      <c r="C68" s="376"/>
      <c r="D68" s="376"/>
      <c r="E68" s="376"/>
      <c r="F68" s="376"/>
      <c r="G68" s="376"/>
      <c r="H68" s="376"/>
      <c r="I68" s="376"/>
      <c r="J68" s="13">
        <v>0</v>
      </c>
      <c r="K68" s="13">
        <v>0</v>
      </c>
      <c r="L68" s="13">
        <v>0</v>
      </c>
      <c r="M68" s="15">
        <f t="shared" si="51"/>
        <v>0</v>
      </c>
      <c r="N68" s="6"/>
      <c r="P68" s="8">
        <v>8</v>
      </c>
      <c r="Q68" s="7" t="s">
        <v>35</v>
      </c>
      <c r="R68" s="414"/>
      <c r="S68" s="414"/>
      <c r="T68" s="414"/>
      <c r="U68" s="414"/>
      <c r="V68" s="414"/>
      <c r="W68" s="414"/>
      <c r="X68" s="414"/>
      <c r="Y68" s="414"/>
      <c r="Z68" s="13">
        <v>0</v>
      </c>
      <c r="AA68" s="13">
        <v>0</v>
      </c>
      <c r="AB68" s="13">
        <v>0</v>
      </c>
      <c r="AC68" s="60">
        <f t="shared" si="47"/>
        <v>0</v>
      </c>
      <c r="AD68" s="61">
        <f t="shared" si="48"/>
        <v>0</v>
      </c>
      <c r="AE68" s="6"/>
      <c r="AF68" s="6"/>
      <c r="AG68" s="8">
        <v>8</v>
      </c>
      <c r="AH68" s="7" t="s">
        <v>35</v>
      </c>
      <c r="AI68" s="73"/>
      <c r="AJ68" s="376"/>
      <c r="AK68" s="376"/>
      <c r="AL68" s="376"/>
      <c r="AM68" s="376"/>
      <c r="AN68" s="376"/>
      <c r="AO68" s="376"/>
      <c r="AP68" s="376"/>
      <c r="AQ68" s="13">
        <v>0</v>
      </c>
      <c r="AR68" s="13">
        <v>0</v>
      </c>
      <c r="AS68" s="13">
        <v>0</v>
      </c>
      <c r="AT68" s="44">
        <f t="shared" si="49"/>
        <v>0</v>
      </c>
      <c r="AU68" s="45">
        <f t="shared" si="50"/>
        <v>0</v>
      </c>
    </row>
    <row r="69" spans="1:49" x14ac:dyDescent="0.35">
      <c r="A69" s="8">
        <v>9</v>
      </c>
      <c r="B69" s="7" t="s">
        <v>49</v>
      </c>
      <c r="C69" s="376"/>
      <c r="D69" s="376"/>
      <c r="E69" s="376"/>
      <c r="F69" s="376"/>
      <c r="G69" s="376"/>
      <c r="H69" s="376"/>
      <c r="I69" s="376"/>
      <c r="J69" s="13">
        <v>0</v>
      </c>
      <c r="K69" s="13">
        <v>0</v>
      </c>
      <c r="L69" s="13">
        <v>0</v>
      </c>
      <c r="M69" s="15">
        <f t="shared" si="51"/>
        <v>0</v>
      </c>
      <c r="N69" s="6"/>
      <c r="P69" s="8">
        <v>9</v>
      </c>
      <c r="Q69" s="7" t="s">
        <v>49</v>
      </c>
      <c r="R69" s="414"/>
      <c r="S69" s="414"/>
      <c r="T69" s="414"/>
      <c r="U69" s="414"/>
      <c r="V69" s="414"/>
      <c r="W69" s="414"/>
      <c r="X69" s="414"/>
      <c r="Y69" s="414"/>
      <c r="Z69" s="13">
        <v>0</v>
      </c>
      <c r="AA69" s="13">
        <v>0</v>
      </c>
      <c r="AB69" s="13">
        <v>0</v>
      </c>
      <c r="AC69" s="60">
        <f t="shared" si="47"/>
        <v>0</v>
      </c>
      <c r="AD69" s="61">
        <f t="shared" si="48"/>
        <v>0</v>
      </c>
      <c r="AE69" s="6"/>
      <c r="AF69" s="6"/>
      <c r="AG69" s="8">
        <v>9</v>
      </c>
      <c r="AH69" s="7" t="s">
        <v>49</v>
      </c>
      <c r="AI69" s="73"/>
      <c r="AJ69" s="376"/>
      <c r="AK69" s="376"/>
      <c r="AL69" s="376"/>
      <c r="AM69" s="376"/>
      <c r="AN69" s="376"/>
      <c r="AO69" s="376"/>
      <c r="AP69" s="376"/>
      <c r="AQ69" s="13">
        <v>0</v>
      </c>
      <c r="AR69" s="13">
        <v>0</v>
      </c>
      <c r="AS69" s="13">
        <v>0</v>
      </c>
      <c r="AT69" s="44">
        <f t="shared" si="49"/>
        <v>0</v>
      </c>
      <c r="AU69" s="45">
        <f t="shared" si="50"/>
        <v>0</v>
      </c>
    </row>
    <row r="70" spans="1:49" x14ac:dyDescent="0.35">
      <c r="A70" s="8">
        <v>10</v>
      </c>
      <c r="B70" s="77" t="s">
        <v>198</v>
      </c>
      <c r="C70" s="376"/>
      <c r="D70" s="376"/>
      <c r="E70" s="376"/>
      <c r="F70" s="376"/>
      <c r="G70" s="376"/>
      <c r="H70" s="376"/>
      <c r="I70" s="376"/>
      <c r="J70" s="13">
        <v>0</v>
      </c>
      <c r="K70" s="13">
        <v>0</v>
      </c>
      <c r="L70" s="13">
        <v>0</v>
      </c>
      <c r="M70" s="15">
        <f t="shared" si="51"/>
        <v>0</v>
      </c>
      <c r="N70" s="6"/>
      <c r="P70" s="8">
        <v>10</v>
      </c>
      <c r="Q70" s="128" t="s">
        <v>198</v>
      </c>
      <c r="R70" s="429"/>
      <c r="S70" s="429"/>
      <c r="T70" s="429"/>
      <c r="U70" s="429"/>
      <c r="V70" s="429"/>
      <c r="W70" s="429"/>
      <c r="X70" s="429"/>
      <c r="Y70" s="429"/>
      <c r="Z70" s="13">
        <v>0</v>
      </c>
      <c r="AA70" s="13">
        <v>0</v>
      </c>
      <c r="AB70" s="13">
        <v>0</v>
      </c>
      <c r="AC70" s="60">
        <f t="shared" si="47"/>
        <v>0</v>
      </c>
      <c r="AD70" s="61">
        <f t="shared" si="48"/>
        <v>0</v>
      </c>
      <c r="AE70" s="6"/>
      <c r="AF70" s="6"/>
      <c r="AG70" s="8">
        <v>10</v>
      </c>
      <c r="AH70" s="398" t="s">
        <v>198</v>
      </c>
      <c r="AI70" s="398"/>
      <c r="AJ70" s="366"/>
      <c r="AK70" s="366"/>
      <c r="AL70" s="366"/>
      <c r="AM70" s="366"/>
      <c r="AN70" s="366"/>
      <c r="AO70" s="366"/>
      <c r="AP70" s="366"/>
      <c r="AQ70" s="13">
        <v>0</v>
      </c>
      <c r="AR70" s="13">
        <v>0</v>
      </c>
      <c r="AS70" s="13">
        <v>0</v>
      </c>
      <c r="AT70" s="44">
        <f t="shared" si="49"/>
        <v>0</v>
      </c>
      <c r="AU70" s="45">
        <f t="shared" si="50"/>
        <v>0</v>
      </c>
    </row>
    <row r="71" spans="1:49" ht="17.25" customHeight="1" x14ac:dyDescent="0.35">
      <c r="A71" s="8">
        <v>11</v>
      </c>
      <c r="B71" s="77" t="s">
        <v>198</v>
      </c>
      <c r="C71" s="376"/>
      <c r="D71" s="376"/>
      <c r="E71" s="376"/>
      <c r="F71" s="376"/>
      <c r="G71" s="376"/>
      <c r="H71" s="376"/>
      <c r="I71" s="376"/>
      <c r="J71" s="13">
        <v>0</v>
      </c>
      <c r="K71" s="13">
        <v>0</v>
      </c>
      <c r="L71" s="13">
        <v>0</v>
      </c>
      <c r="M71" s="15">
        <f t="shared" si="51"/>
        <v>0</v>
      </c>
      <c r="N71" s="6"/>
      <c r="P71" s="8">
        <v>11</v>
      </c>
      <c r="Q71" s="128" t="s">
        <v>198</v>
      </c>
      <c r="R71" s="429"/>
      <c r="S71" s="429"/>
      <c r="T71" s="429"/>
      <c r="U71" s="429"/>
      <c r="V71" s="429"/>
      <c r="W71" s="429"/>
      <c r="X71" s="429"/>
      <c r="Y71" s="429"/>
      <c r="Z71" s="13">
        <v>0</v>
      </c>
      <c r="AA71" s="13">
        <v>0</v>
      </c>
      <c r="AB71" s="13">
        <v>0</v>
      </c>
      <c r="AC71" s="60">
        <f t="shared" si="47"/>
        <v>0</v>
      </c>
      <c r="AD71" s="61">
        <f t="shared" si="48"/>
        <v>0</v>
      </c>
      <c r="AE71" s="6"/>
      <c r="AF71" s="6"/>
      <c r="AG71" s="8">
        <v>11</v>
      </c>
      <c r="AH71" s="398" t="s">
        <v>198</v>
      </c>
      <c r="AI71" s="398"/>
      <c r="AJ71" s="366"/>
      <c r="AK71" s="366"/>
      <c r="AL71" s="366"/>
      <c r="AM71" s="366"/>
      <c r="AN71" s="366"/>
      <c r="AO71" s="366"/>
      <c r="AP71" s="366"/>
      <c r="AQ71" s="13">
        <v>0</v>
      </c>
      <c r="AR71" s="13">
        <v>0</v>
      </c>
      <c r="AS71" s="13">
        <v>0</v>
      </c>
      <c r="AT71" s="44">
        <f t="shared" si="49"/>
        <v>0</v>
      </c>
      <c r="AU71" s="45">
        <f t="shared" si="50"/>
        <v>0</v>
      </c>
    </row>
    <row r="72" spans="1:49" ht="16" thickBot="1" x14ac:dyDescent="0.4">
      <c r="A72" s="379" t="s">
        <v>36</v>
      </c>
      <c r="B72" s="380"/>
      <c r="C72" s="380"/>
      <c r="D72" s="380"/>
      <c r="E72" s="380"/>
      <c r="F72" s="380"/>
      <c r="G72" s="380"/>
      <c r="H72" s="380"/>
      <c r="I72" s="380"/>
      <c r="J72" s="22">
        <f>SUM(J61:J71)</f>
        <v>0</v>
      </c>
      <c r="K72" s="22">
        <f t="shared" ref="K72:L72" si="52">SUM(K61:K71)</f>
        <v>0</v>
      </c>
      <c r="L72" s="22">
        <f t="shared" si="52"/>
        <v>0</v>
      </c>
      <c r="M72" s="16">
        <f t="shared" si="51"/>
        <v>0</v>
      </c>
      <c r="N72" s="6"/>
      <c r="P72" s="379" t="s">
        <v>36</v>
      </c>
      <c r="Q72" s="380"/>
      <c r="R72" s="380"/>
      <c r="S72" s="380"/>
      <c r="T72" s="380"/>
      <c r="U72" s="380"/>
      <c r="V72" s="380"/>
      <c r="W72" s="380"/>
      <c r="X72" s="380"/>
      <c r="Y72" s="380"/>
      <c r="Z72" s="67">
        <f>SUM(Z61:Z71)</f>
        <v>0</v>
      </c>
      <c r="AA72" s="67">
        <f t="shared" ref="AA72:AB72" si="53">SUM(AA61:AA71)</f>
        <v>0</v>
      </c>
      <c r="AB72" s="67">
        <f t="shared" si="53"/>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S72" si="54">SUM(AR61:AR71)</f>
        <v>0</v>
      </c>
      <c r="AS72" s="42">
        <f t="shared" si="54"/>
        <v>0</v>
      </c>
      <c r="AT72" s="42">
        <f t="shared" ref="AT72:AU72" si="55">SUM(AT61:AT71)</f>
        <v>0</v>
      </c>
      <c r="AU72" s="43">
        <f t="shared" si="55"/>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6">AU27</f>
        <v>0</v>
      </c>
      <c r="V107" s="13">
        <v>0</v>
      </c>
      <c r="W107" s="13">
        <v>0</v>
      </c>
      <c r="X107" s="60">
        <f>SUM(V107:W107)</f>
        <v>0</v>
      </c>
      <c r="Y107" s="13">
        <v>0</v>
      </c>
      <c r="Z107" s="13">
        <v>0</v>
      </c>
      <c r="AA107" s="60">
        <f>SUM(Y107:Z107)</f>
        <v>0</v>
      </c>
      <c r="AB107" s="13">
        <v>0</v>
      </c>
      <c r="AC107" s="60">
        <f>SUM(X107, AA107, AB107)</f>
        <v>0</v>
      </c>
      <c r="AD107" s="61">
        <f t="shared" ref="AD107:AD113" si="57">M107-AC107</f>
        <v>0</v>
      </c>
      <c r="AE107" s="5"/>
      <c r="AG107" s="157">
        <v>1</v>
      </c>
      <c r="AH107" s="104"/>
      <c r="AI107" s="366"/>
      <c r="AJ107" s="366"/>
      <c r="AK107" s="100"/>
      <c r="AL107" s="72">
        <f t="shared" ref="AL107:AL114" si="58">AU27</f>
        <v>0</v>
      </c>
      <c r="AM107" s="13">
        <v>0</v>
      </c>
      <c r="AN107" s="13">
        <v>0</v>
      </c>
      <c r="AO107" s="44">
        <f>SUM(AM107:AN107)</f>
        <v>0</v>
      </c>
      <c r="AP107" s="13">
        <v>0</v>
      </c>
      <c r="AQ107" s="13">
        <v>0</v>
      </c>
      <c r="AR107" s="44">
        <f>SUM(AP107:AQ107)</f>
        <v>0</v>
      </c>
      <c r="AS107" s="13">
        <v>0</v>
      </c>
      <c r="AT107" s="44">
        <f>SUM(AO107, AR107, AS107)</f>
        <v>0</v>
      </c>
      <c r="AU107" s="45">
        <f t="shared" ref="AU107:AU114" si="59">IF($S$164&lt;&gt;0, AC107+AL107-AT107, M107+AL107-AT107)</f>
        <v>0</v>
      </c>
    </row>
    <row r="108" spans="1:47" x14ac:dyDescent="0.35">
      <c r="A108" s="157">
        <v>2</v>
      </c>
      <c r="B108" s="104"/>
      <c r="C108" s="366"/>
      <c r="D108" s="366"/>
      <c r="E108" s="100"/>
      <c r="F108" s="13">
        <v>0</v>
      </c>
      <c r="G108" s="13">
        <v>0</v>
      </c>
      <c r="H108" s="14">
        <f t="shared" ref="H108:H109" si="60">SUM(F108:G108)</f>
        <v>0</v>
      </c>
      <c r="I108" s="13">
        <v>0</v>
      </c>
      <c r="J108" s="13">
        <v>0</v>
      </c>
      <c r="K108" s="14">
        <f>SUM(I108:J108)</f>
        <v>0</v>
      </c>
      <c r="L108" s="13">
        <v>0</v>
      </c>
      <c r="M108" s="15">
        <f t="shared" ref="M108:M113" si="61">SUM(H108, K108, L108)</f>
        <v>0</v>
      </c>
      <c r="N108" s="5"/>
      <c r="P108" s="157">
        <v>2</v>
      </c>
      <c r="Q108" s="104"/>
      <c r="R108" s="366"/>
      <c r="S108" s="366"/>
      <c r="T108" s="100"/>
      <c r="U108" s="93">
        <f t="shared" si="56"/>
        <v>0</v>
      </c>
      <c r="V108" s="13">
        <v>0</v>
      </c>
      <c r="W108" s="13">
        <v>0</v>
      </c>
      <c r="X108" s="60">
        <f t="shared" ref="X108:X113" si="62">SUM(V108:W108)</f>
        <v>0</v>
      </c>
      <c r="Y108" s="13">
        <v>0</v>
      </c>
      <c r="Z108" s="13">
        <v>0</v>
      </c>
      <c r="AA108" s="60">
        <f t="shared" ref="AA108:AA113" si="63">SUM(Y108:Z108)</f>
        <v>0</v>
      </c>
      <c r="AB108" s="13">
        <v>0</v>
      </c>
      <c r="AC108" s="60">
        <f t="shared" ref="AC108:AC113" si="64">SUM(X108, AA108, AB108)</f>
        <v>0</v>
      </c>
      <c r="AD108" s="61">
        <f t="shared" si="57"/>
        <v>0</v>
      </c>
      <c r="AE108" s="5"/>
      <c r="AG108" s="157">
        <v>2</v>
      </c>
      <c r="AH108" s="104"/>
      <c r="AI108" s="366"/>
      <c r="AJ108" s="366"/>
      <c r="AK108" s="100"/>
      <c r="AL108" s="72">
        <f t="shared" si="58"/>
        <v>0</v>
      </c>
      <c r="AM108" s="13">
        <v>0</v>
      </c>
      <c r="AN108" s="13">
        <v>0</v>
      </c>
      <c r="AO108" s="44">
        <f t="shared" ref="AO108:AO113" si="65">SUM(AM108:AN108)</f>
        <v>0</v>
      </c>
      <c r="AP108" s="13">
        <v>0</v>
      </c>
      <c r="AQ108" s="13">
        <v>0</v>
      </c>
      <c r="AR108" s="44">
        <f>SUM(AP108:AQ108)</f>
        <v>0</v>
      </c>
      <c r="AS108" s="13">
        <v>0</v>
      </c>
      <c r="AT108" s="44">
        <f t="shared" ref="AT108:AT113" si="66">SUM(AO108, AR108, AS108)</f>
        <v>0</v>
      </c>
      <c r="AU108" s="45">
        <f t="shared" si="59"/>
        <v>0</v>
      </c>
    </row>
    <row r="109" spans="1:47" x14ac:dyDescent="0.35">
      <c r="A109" s="157">
        <v>3</v>
      </c>
      <c r="B109" s="104"/>
      <c r="C109" s="366"/>
      <c r="D109" s="366"/>
      <c r="E109" s="100"/>
      <c r="F109" s="13">
        <v>0</v>
      </c>
      <c r="G109" s="13">
        <v>0</v>
      </c>
      <c r="H109" s="14">
        <f t="shared" si="60"/>
        <v>0</v>
      </c>
      <c r="I109" s="13">
        <v>0</v>
      </c>
      <c r="J109" s="13">
        <v>0</v>
      </c>
      <c r="K109" s="14">
        <f t="shared" ref="K109:K113" si="67">SUM(I109:J109)</f>
        <v>0</v>
      </c>
      <c r="L109" s="13">
        <v>0</v>
      </c>
      <c r="M109" s="15">
        <f t="shared" si="61"/>
        <v>0</v>
      </c>
      <c r="N109" s="5"/>
      <c r="P109" s="157">
        <v>3</v>
      </c>
      <c r="Q109" s="104"/>
      <c r="R109" s="366"/>
      <c r="S109" s="366"/>
      <c r="T109" s="100"/>
      <c r="U109" s="93">
        <f t="shared" si="56"/>
        <v>0</v>
      </c>
      <c r="V109" s="13">
        <v>0</v>
      </c>
      <c r="W109" s="13">
        <v>0</v>
      </c>
      <c r="X109" s="60">
        <f t="shared" si="62"/>
        <v>0</v>
      </c>
      <c r="Y109" s="13">
        <v>0</v>
      </c>
      <c r="Z109" s="13">
        <v>0</v>
      </c>
      <c r="AA109" s="60">
        <f>SUM(Y109:Z109)</f>
        <v>0</v>
      </c>
      <c r="AB109" s="13">
        <v>0</v>
      </c>
      <c r="AC109" s="60">
        <f t="shared" si="64"/>
        <v>0</v>
      </c>
      <c r="AD109" s="61">
        <f t="shared" si="57"/>
        <v>0</v>
      </c>
      <c r="AE109" s="5"/>
      <c r="AG109" s="157">
        <v>3</v>
      </c>
      <c r="AH109" s="104"/>
      <c r="AI109" s="366"/>
      <c r="AJ109" s="366"/>
      <c r="AK109" s="100"/>
      <c r="AL109" s="72">
        <f t="shared" si="58"/>
        <v>0</v>
      </c>
      <c r="AM109" s="13">
        <v>0</v>
      </c>
      <c r="AN109" s="13">
        <v>0</v>
      </c>
      <c r="AO109" s="44">
        <f t="shared" si="65"/>
        <v>0</v>
      </c>
      <c r="AP109" s="13">
        <v>0</v>
      </c>
      <c r="AQ109" s="13">
        <v>0</v>
      </c>
      <c r="AR109" s="44">
        <f t="shared" ref="AR109:AR113" si="68">SUM(AP109:AQ109)</f>
        <v>0</v>
      </c>
      <c r="AS109" s="13">
        <v>0</v>
      </c>
      <c r="AT109" s="44">
        <f>SUM(AO109, AR109, AS109)</f>
        <v>0</v>
      </c>
      <c r="AU109" s="45">
        <f t="shared" si="59"/>
        <v>0</v>
      </c>
    </row>
    <row r="110" spans="1:47" x14ac:dyDescent="0.35">
      <c r="A110" s="157">
        <v>4</v>
      </c>
      <c r="B110" s="104"/>
      <c r="C110" s="366"/>
      <c r="D110" s="366"/>
      <c r="E110" s="100"/>
      <c r="F110" s="13">
        <v>0</v>
      </c>
      <c r="G110" s="13">
        <v>0</v>
      </c>
      <c r="H110" s="14">
        <f>SUM(F110:G110)</f>
        <v>0</v>
      </c>
      <c r="I110" s="13">
        <v>0</v>
      </c>
      <c r="J110" s="13">
        <v>0</v>
      </c>
      <c r="K110" s="14">
        <f t="shared" si="67"/>
        <v>0</v>
      </c>
      <c r="L110" s="13">
        <v>0</v>
      </c>
      <c r="M110" s="15">
        <f t="shared" si="61"/>
        <v>0</v>
      </c>
      <c r="N110" s="5"/>
      <c r="P110" s="157">
        <v>4</v>
      </c>
      <c r="Q110" s="104"/>
      <c r="R110" s="366"/>
      <c r="S110" s="366"/>
      <c r="T110" s="100"/>
      <c r="U110" s="93">
        <f t="shared" si="56"/>
        <v>0</v>
      </c>
      <c r="V110" s="13">
        <v>0</v>
      </c>
      <c r="W110" s="13">
        <v>0</v>
      </c>
      <c r="X110" s="60">
        <f t="shared" si="62"/>
        <v>0</v>
      </c>
      <c r="Y110" s="13">
        <v>0</v>
      </c>
      <c r="Z110" s="13">
        <v>0</v>
      </c>
      <c r="AA110" s="60">
        <f t="shared" si="63"/>
        <v>0</v>
      </c>
      <c r="AB110" s="13">
        <v>0</v>
      </c>
      <c r="AC110" s="60">
        <f>SUM(X110, AA110, AB110)</f>
        <v>0</v>
      </c>
      <c r="AD110" s="61">
        <f t="shared" si="57"/>
        <v>0</v>
      </c>
      <c r="AE110" s="5"/>
      <c r="AG110" s="157">
        <v>4</v>
      </c>
      <c r="AH110" s="104"/>
      <c r="AI110" s="366"/>
      <c r="AJ110" s="366"/>
      <c r="AK110" s="100"/>
      <c r="AL110" s="72">
        <f t="shared" si="58"/>
        <v>0</v>
      </c>
      <c r="AM110" s="13">
        <v>0</v>
      </c>
      <c r="AN110" s="13">
        <v>0</v>
      </c>
      <c r="AO110" s="44">
        <f t="shared" si="65"/>
        <v>0</v>
      </c>
      <c r="AP110" s="13">
        <v>0</v>
      </c>
      <c r="AQ110" s="13">
        <v>0</v>
      </c>
      <c r="AR110" s="44">
        <f t="shared" si="68"/>
        <v>0</v>
      </c>
      <c r="AS110" s="13">
        <v>0</v>
      </c>
      <c r="AT110" s="44">
        <f t="shared" si="66"/>
        <v>0</v>
      </c>
      <c r="AU110" s="45">
        <f t="shared" si="59"/>
        <v>0</v>
      </c>
    </row>
    <row r="111" spans="1:47" x14ac:dyDescent="0.35">
      <c r="A111" s="157">
        <v>5</v>
      </c>
      <c r="B111" s="104"/>
      <c r="C111" s="366"/>
      <c r="D111" s="366"/>
      <c r="E111" s="100"/>
      <c r="F111" s="13">
        <v>0</v>
      </c>
      <c r="G111" s="13">
        <v>0</v>
      </c>
      <c r="H111" s="14">
        <f t="shared" ref="H111:H113" si="69">SUM(F111:G111)</f>
        <v>0</v>
      </c>
      <c r="I111" s="13">
        <v>0</v>
      </c>
      <c r="J111" s="13">
        <v>0</v>
      </c>
      <c r="K111" s="14">
        <f t="shared" si="67"/>
        <v>0</v>
      </c>
      <c r="L111" s="13">
        <v>0</v>
      </c>
      <c r="M111" s="15">
        <f t="shared" si="61"/>
        <v>0</v>
      </c>
      <c r="N111" s="5"/>
      <c r="P111" s="157">
        <v>5</v>
      </c>
      <c r="Q111" s="104"/>
      <c r="R111" s="366"/>
      <c r="S111" s="366"/>
      <c r="T111" s="100"/>
      <c r="U111" s="93">
        <f t="shared" si="56"/>
        <v>0</v>
      </c>
      <c r="V111" s="13">
        <v>0</v>
      </c>
      <c r="W111" s="13">
        <v>0</v>
      </c>
      <c r="X111" s="60">
        <f t="shared" si="62"/>
        <v>0</v>
      </c>
      <c r="Y111" s="13">
        <v>0</v>
      </c>
      <c r="Z111" s="13">
        <v>0</v>
      </c>
      <c r="AA111" s="60">
        <f t="shared" si="63"/>
        <v>0</v>
      </c>
      <c r="AB111" s="13">
        <v>0</v>
      </c>
      <c r="AC111" s="60">
        <f>SUM(X111, AA111, AB111)</f>
        <v>0</v>
      </c>
      <c r="AD111" s="61">
        <f t="shared" si="57"/>
        <v>0</v>
      </c>
      <c r="AE111" s="5"/>
      <c r="AG111" s="157">
        <v>5</v>
      </c>
      <c r="AH111" s="104"/>
      <c r="AI111" s="366"/>
      <c r="AJ111" s="366"/>
      <c r="AK111" s="100"/>
      <c r="AL111" s="72">
        <f t="shared" si="58"/>
        <v>0</v>
      </c>
      <c r="AM111" s="13">
        <v>0</v>
      </c>
      <c r="AN111" s="13">
        <v>0</v>
      </c>
      <c r="AO111" s="44">
        <f t="shared" si="65"/>
        <v>0</v>
      </c>
      <c r="AP111" s="13">
        <v>0</v>
      </c>
      <c r="AQ111" s="13">
        <v>0</v>
      </c>
      <c r="AR111" s="44">
        <f t="shared" si="68"/>
        <v>0</v>
      </c>
      <c r="AS111" s="13">
        <v>0</v>
      </c>
      <c r="AT111" s="44">
        <f t="shared" si="66"/>
        <v>0</v>
      </c>
      <c r="AU111" s="45">
        <f t="shared" si="59"/>
        <v>0</v>
      </c>
    </row>
    <row r="112" spans="1:47" x14ac:dyDescent="0.35">
      <c r="A112" s="157">
        <v>6</v>
      </c>
      <c r="B112" s="104"/>
      <c r="C112" s="366"/>
      <c r="D112" s="366"/>
      <c r="E112" s="100"/>
      <c r="F112" s="13">
        <v>0</v>
      </c>
      <c r="G112" s="13">
        <v>0</v>
      </c>
      <c r="H112" s="14">
        <f t="shared" si="69"/>
        <v>0</v>
      </c>
      <c r="I112" s="13">
        <v>0</v>
      </c>
      <c r="J112" s="13">
        <v>0</v>
      </c>
      <c r="K112" s="14">
        <f t="shared" si="67"/>
        <v>0</v>
      </c>
      <c r="L112" s="13">
        <v>0</v>
      </c>
      <c r="M112" s="15">
        <f t="shared" si="61"/>
        <v>0</v>
      </c>
      <c r="N112" s="5"/>
      <c r="P112" s="157">
        <v>6</v>
      </c>
      <c r="Q112" s="104"/>
      <c r="R112" s="366"/>
      <c r="S112" s="366"/>
      <c r="T112" s="100"/>
      <c r="U112" s="93">
        <f t="shared" si="56"/>
        <v>0</v>
      </c>
      <c r="V112" s="13">
        <v>0</v>
      </c>
      <c r="W112" s="13">
        <v>0</v>
      </c>
      <c r="X112" s="60">
        <f t="shared" si="62"/>
        <v>0</v>
      </c>
      <c r="Y112" s="13">
        <v>0</v>
      </c>
      <c r="Z112" s="13">
        <v>0</v>
      </c>
      <c r="AA112" s="60">
        <f t="shared" si="63"/>
        <v>0</v>
      </c>
      <c r="AB112" s="13">
        <v>0</v>
      </c>
      <c r="AC112" s="60">
        <f t="shared" si="64"/>
        <v>0</v>
      </c>
      <c r="AD112" s="61">
        <f t="shared" si="57"/>
        <v>0</v>
      </c>
      <c r="AE112" s="5"/>
      <c r="AG112" s="157">
        <v>6</v>
      </c>
      <c r="AH112" s="104"/>
      <c r="AI112" s="366"/>
      <c r="AJ112" s="366"/>
      <c r="AK112" s="100"/>
      <c r="AL112" s="72">
        <f t="shared" si="58"/>
        <v>0</v>
      </c>
      <c r="AM112" s="13">
        <v>0</v>
      </c>
      <c r="AN112" s="13">
        <v>0</v>
      </c>
      <c r="AO112" s="44">
        <f t="shared" si="65"/>
        <v>0</v>
      </c>
      <c r="AP112" s="13">
        <v>0</v>
      </c>
      <c r="AQ112" s="13">
        <v>0</v>
      </c>
      <c r="AR112" s="44">
        <f t="shared" si="68"/>
        <v>0</v>
      </c>
      <c r="AS112" s="13">
        <v>0</v>
      </c>
      <c r="AT112" s="44">
        <f t="shared" si="66"/>
        <v>0</v>
      </c>
      <c r="AU112" s="45">
        <f t="shared" si="59"/>
        <v>0</v>
      </c>
    </row>
    <row r="113" spans="1:47" x14ac:dyDescent="0.35">
      <c r="A113" s="459" t="s">
        <v>173</v>
      </c>
      <c r="B113" s="414"/>
      <c r="C113" s="366">
        <v>0</v>
      </c>
      <c r="D113" s="366"/>
      <c r="E113" s="100"/>
      <c r="F113" s="13">
        <v>0</v>
      </c>
      <c r="G113" s="13">
        <v>0</v>
      </c>
      <c r="H113" s="14">
        <f t="shared" si="69"/>
        <v>0</v>
      </c>
      <c r="I113" s="13">
        <v>0</v>
      </c>
      <c r="J113" s="13">
        <v>0</v>
      </c>
      <c r="K113" s="14">
        <f t="shared" si="67"/>
        <v>0</v>
      </c>
      <c r="L113" s="13">
        <v>0</v>
      </c>
      <c r="M113" s="15">
        <f t="shared" si="61"/>
        <v>0</v>
      </c>
      <c r="N113" s="5"/>
      <c r="P113" s="459" t="s">
        <v>173</v>
      </c>
      <c r="Q113" s="414"/>
      <c r="R113" s="366">
        <v>0</v>
      </c>
      <c r="S113" s="366"/>
      <c r="T113" s="100"/>
      <c r="U113" s="93">
        <f t="shared" si="56"/>
        <v>0</v>
      </c>
      <c r="V113" s="13">
        <v>0</v>
      </c>
      <c r="W113" s="13">
        <v>0</v>
      </c>
      <c r="X113" s="60">
        <f t="shared" si="62"/>
        <v>0</v>
      </c>
      <c r="Y113" s="13">
        <v>0</v>
      </c>
      <c r="Z113" s="13">
        <v>0</v>
      </c>
      <c r="AA113" s="60">
        <f t="shared" si="63"/>
        <v>0</v>
      </c>
      <c r="AB113" s="13">
        <v>0</v>
      </c>
      <c r="AC113" s="60">
        <f t="shared" si="64"/>
        <v>0</v>
      </c>
      <c r="AD113" s="61">
        <f t="shared" si="57"/>
        <v>0</v>
      </c>
      <c r="AE113" s="5"/>
      <c r="AG113" s="459" t="s">
        <v>173</v>
      </c>
      <c r="AH113" s="414"/>
      <c r="AI113" s="366">
        <v>0</v>
      </c>
      <c r="AJ113" s="366"/>
      <c r="AK113" s="100"/>
      <c r="AL113" s="72">
        <f t="shared" si="58"/>
        <v>0</v>
      </c>
      <c r="AM113" s="13">
        <v>0</v>
      </c>
      <c r="AN113" s="13">
        <v>0</v>
      </c>
      <c r="AO113" s="44">
        <f t="shared" si="65"/>
        <v>0</v>
      </c>
      <c r="AP113" s="13">
        <v>0</v>
      </c>
      <c r="AQ113" s="13">
        <v>0</v>
      </c>
      <c r="AR113" s="44">
        <f t="shared" si="68"/>
        <v>0</v>
      </c>
      <c r="AS113" s="13">
        <v>0</v>
      </c>
      <c r="AT113" s="44">
        <f t="shared" si="66"/>
        <v>0</v>
      </c>
      <c r="AU113" s="45">
        <f t="shared" si="59"/>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 si="70">SUM(I107:I113)</f>
        <v>0</v>
      </c>
      <c r="J114" s="22">
        <f t="shared" ref="J114" si="71">SUM(J107:J113)</f>
        <v>0</v>
      </c>
      <c r="K114" s="22">
        <f>SUM(K107:K113)</f>
        <v>0</v>
      </c>
      <c r="L114" s="22">
        <f t="shared" ref="L114" si="72">SUM(L107:L113)</f>
        <v>0</v>
      </c>
      <c r="M114" s="16">
        <f>SUM(M107:M113)</f>
        <v>0</v>
      </c>
      <c r="N114" s="5"/>
      <c r="P114" s="377" t="s">
        <v>200</v>
      </c>
      <c r="Q114" s="378"/>
      <c r="R114" s="369">
        <f>COUNTA(Q107:Q112)+R113</f>
        <v>0</v>
      </c>
      <c r="S114" s="369"/>
      <c r="T114" s="107"/>
      <c r="U114" s="131">
        <f t="shared" si="56"/>
        <v>0</v>
      </c>
      <c r="V114" s="67">
        <f>SUM(V107:V113)</f>
        <v>0</v>
      </c>
      <c r="W114" s="67">
        <f>SUM(W107:W113)</f>
        <v>0</v>
      </c>
      <c r="X114" s="67">
        <f t="shared" ref="X114:AB114" si="73">SUM(X107:X113)</f>
        <v>0</v>
      </c>
      <c r="Y114" s="67">
        <f>SUM(Y107:Y113)</f>
        <v>0</v>
      </c>
      <c r="Z114" s="67">
        <f t="shared" si="73"/>
        <v>0</v>
      </c>
      <c r="AA114" s="67">
        <f t="shared" si="73"/>
        <v>0</v>
      </c>
      <c r="AB114" s="67">
        <f t="shared" si="73"/>
        <v>0</v>
      </c>
      <c r="AC114" s="67">
        <f>SUM(AC107:AC113)</f>
        <v>0</v>
      </c>
      <c r="AD114" s="59">
        <f>SUM(AD107:AD113)</f>
        <v>0</v>
      </c>
      <c r="AE114" s="5"/>
      <c r="AG114" s="377" t="s">
        <v>200</v>
      </c>
      <c r="AH114" s="378"/>
      <c r="AI114" s="421">
        <f>COUNTA(AH107:AH112)+AI113</f>
        <v>0</v>
      </c>
      <c r="AJ114" s="421"/>
      <c r="AK114" s="107"/>
      <c r="AL114" s="129">
        <f t="shared" si="58"/>
        <v>0</v>
      </c>
      <c r="AM114" s="42">
        <f>SUM(AM107:AM113)</f>
        <v>0</v>
      </c>
      <c r="AN114" s="42">
        <f>SUM(AN107:AN113)</f>
        <v>0</v>
      </c>
      <c r="AO114" s="42">
        <f t="shared" ref="AO114:AS114" si="74">SUM(AO107:AO113)</f>
        <v>0</v>
      </c>
      <c r="AP114" s="42">
        <f>SUM(AP107:AP113)</f>
        <v>0</v>
      </c>
      <c r="AQ114" s="42">
        <f t="shared" ref="AQ114" si="75">SUM(AQ107:AQ113)</f>
        <v>0</v>
      </c>
      <c r="AR114" s="42">
        <f t="shared" si="74"/>
        <v>0</v>
      </c>
      <c r="AS114" s="42">
        <f t="shared" si="74"/>
        <v>0</v>
      </c>
      <c r="AT114" s="42">
        <f>SUM(AT107:AT113)</f>
        <v>0</v>
      </c>
      <c r="AU114" s="43">
        <f t="shared" si="59"/>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76">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7">AU38</f>
        <v>0</v>
      </c>
      <c r="AM118" s="13">
        <v>0</v>
      </c>
      <c r="AN118" s="13">
        <v>0</v>
      </c>
      <c r="AO118" s="44">
        <f>SUM(AM118:AN118)</f>
        <v>0</v>
      </c>
      <c r="AP118" s="13">
        <v>0</v>
      </c>
      <c r="AQ118" s="13">
        <v>0</v>
      </c>
      <c r="AR118" s="44">
        <f>SUM(AP118:AQ118)</f>
        <v>0</v>
      </c>
      <c r="AS118" s="13">
        <v>0</v>
      </c>
      <c r="AT118" s="44">
        <f>SUM(AO118, AR118, AS118)</f>
        <v>0</v>
      </c>
      <c r="AU118" s="45">
        <f t="shared" ref="AU118:AU123" si="78">IF($S$164&lt;&gt;0, AC118+AL118-AT118, M118+AL118-AT118)</f>
        <v>0</v>
      </c>
    </row>
    <row r="119" spans="1:47" x14ac:dyDescent="0.35">
      <c r="A119" s="365">
        <v>0</v>
      </c>
      <c r="B119" s="366"/>
      <c r="C119" s="366" t="s">
        <v>20</v>
      </c>
      <c r="D119" s="366"/>
      <c r="E119" s="100"/>
      <c r="F119" s="13">
        <v>0</v>
      </c>
      <c r="G119" s="13">
        <v>0</v>
      </c>
      <c r="H119" s="14">
        <f t="shared" ref="H119" si="79">SUM(F119:G119)</f>
        <v>0</v>
      </c>
      <c r="I119" s="13">
        <v>0</v>
      </c>
      <c r="J119" s="13">
        <v>0</v>
      </c>
      <c r="K119" s="14">
        <f t="shared" ref="K119:K121" si="80">SUM(I119:J119)</f>
        <v>0</v>
      </c>
      <c r="L119" s="13">
        <v>0</v>
      </c>
      <c r="M119" s="15">
        <f t="shared" ref="M119:M122" si="81">SUM(H119, K119, L119)</f>
        <v>0</v>
      </c>
      <c r="N119" s="6"/>
      <c r="P119" s="365">
        <v>0</v>
      </c>
      <c r="Q119" s="366"/>
      <c r="R119" s="366" t="s">
        <v>20</v>
      </c>
      <c r="S119" s="366"/>
      <c r="T119" s="100"/>
      <c r="U119" s="93">
        <f t="shared" si="76"/>
        <v>0</v>
      </c>
      <c r="V119" s="13">
        <v>0</v>
      </c>
      <c r="W119" s="13">
        <v>0</v>
      </c>
      <c r="X119" s="60">
        <f t="shared" ref="X119:X122" si="82">SUM(V119:W119)</f>
        <v>0</v>
      </c>
      <c r="Y119" s="13">
        <v>0</v>
      </c>
      <c r="Z119" s="13">
        <v>0</v>
      </c>
      <c r="AA119" s="60">
        <f t="shared" ref="AA119:AA122" si="83">SUM(Y119:Z119)</f>
        <v>0</v>
      </c>
      <c r="AB119" s="13">
        <v>0</v>
      </c>
      <c r="AC119" s="60">
        <f>SUM(X119, AA119, AB119)</f>
        <v>0</v>
      </c>
      <c r="AD119" s="61">
        <f>M119-AC119</f>
        <v>0</v>
      </c>
      <c r="AE119" s="6"/>
      <c r="AG119" s="365">
        <v>0</v>
      </c>
      <c r="AH119" s="366"/>
      <c r="AI119" s="366" t="s">
        <v>20</v>
      </c>
      <c r="AJ119" s="366"/>
      <c r="AK119" s="100"/>
      <c r="AL119" s="72">
        <f t="shared" si="77"/>
        <v>0</v>
      </c>
      <c r="AM119" s="13">
        <v>0</v>
      </c>
      <c r="AN119" s="13">
        <v>0</v>
      </c>
      <c r="AO119" s="44">
        <f t="shared" ref="AO119:AO122" si="84">SUM(AM119:AN119)</f>
        <v>0</v>
      </c>
      <c r="AP119" s="13">
        <v>0</v>
      </c>
      <c r="AQ119" s="13">
        <v>0</v>
      </c>
      <c r="AR119" s="44">
        <f t="shared" ref="AR119:AR122" si="85">SUM(AP119:AQ119)</f>
        <v>0</v>
      </c>
      <c r="AS119" s="13">
        <v>0</v>
      </c>
      <c r="AT119" s="44">
        <f t="shared" ref="AT119:AT122" si="86">SUM(AO119, AR119, AS119)</f>
        <v>0</v>
      </c>
      <c r="AU119" s="45">
        <f t="shared" si="78"/>
        <v>0</v>
      </c>
    </row>
    <row r="120" spans="1:47" x14ac:dyDescent="0.35">
      <c r="A120" s="365">
        <v>0</v>
      </c>
      <c r="B120" s="366"/>
      <c r="C120" s="366" t="s">
        <v>21</v>
      </c>
      <c r="D120" s="366"/>
      <c r="E120" s="100"/>
      <c r="F120" s="13">
        <v>0</v>
      </c>
      <c r="G120" s="13">
        <v>0</v>
      </c>
      <c r="H120" s="14">
        <f>SUM(F120:G120)</f>
        <v>0</v>
      </c>
      <c r="I120" s="13">
        <v>0</v>
      </c>
      <c r="J120" s="13">
        <v>0</v>
      </c>
      <c r="K120" s="14">
        <f t="shared" si="80"/>
        <v>0</v>
      </c>
      <c r="L120" s="13">
        <v>0</v>
      </c>
      <c r="M120" s="15">
        <f t="shared" si="81"/>
        <v>0</v>
      </c>
      <c r="N120" s="6"/>
      <c r="P120" s="365">
        <v>0</v>
      </c>
      <c r="Q120" s="366"/>
      <c r="R120" s="366" t="s">
        <v>21</v>
      </c>
      <c r="S120" s="366"/>
      <c r="T120" s="100"/>
      <c r="U120" s="93">
        <f t="shared" si="76"/>
        <v>0</v>
      </c>
      <c r="V120" s="13">
        <v>0</v>
      </c>
      <c r="W120" s="13">
        <v>0</v>
      </c>
      <c r="X120" s="60">
        <f t="shared" si="82"/>
        <v>0</v>
      </c>
      <c r="Y120" s="13">
        <v>0</v>
      </c>
      <c r="Z120" s="13">
        <v>0</v>
      </c>
      <c r="AA120" s="60">
        <f>SUM(Y120:Z120)</f>
        <v>0</v>
      </c>
      <c r="AB120" s="13">
        <v>0</v>
      </c>
      <c r="AC120" s="60">
        <f t="shared" ref="AC120:AC122" si="87">SUM(X120, AA120, AB120)</f>
        <v>0</v>
      </c>
      <c r="AD120" s="61">
        <f>M120-AC120</f>
        <v>0</v>
      </c>
      <c r="AE120" s="6"/>
      <c r="AG120" s="365">
        <v>0</v>
      </c>
      <c r="AH120" s="366"/>
      <c r="AI120" s="366" t="s">
        <v>21</v>
      </c>
      <c r="AJ120" s="366"/>
      <c r="AK120" s="100"/>
      <c r="AL120" s="72">
        <f t="shared" si="77"/>
        <v>0</v>
      </c>
      <c r="AM120" s="13">
        <v>0</v>
      </c>
      <c r="AN120" s="13">
        <v>0</v>
      </c>
      <c r="AO120" s="44">
        <f t="shared" si="84"/>
        <v>0</v>
      </c>
      <c r="AP120" s="13">
        <v>0</v>
      </c>
      <c r="AQ120" s="13">
        <v>0</v>
      </c>
      <c r="AR120" s="44">
        <f t="shared" si="85"/>
        <v>0</v>
      </c>
      <c r="AS120" s="13">
        <v>0</v>
      </c>
      <c r="AT120" s="44">
        <f t="shared" si="86"/>
        <v>0</v>
      </c>
      <c r="AU120" s="45">
        <f t="shared" si="78"/>
        <v>0</v>
      </c>
    </row>
    <row r="121" spans="1:47" x14ac:dyDescent="0.35">
      <c r="A121" s="365">
        <v>0</v>
      </c>
      <c r="B121" s="366"/>
      <c r="C121" s="366" t="s">
        <v>22</v>
      </c>
      <c r="D121" s="366"/>
      <c r="E121" s="100"/>
      <c r="F121" s="13">
        <v>0</v>
      </c>
      <c r="G121" s="13">
        <v>0</v>
      </c>
      <c r="H121" s="14">
        <f t="shared" ref="H121:H122" si="88">SUM(F121:G121)</f>
        <v>0</v>
      </c>
      <c r="I121" s="13">
        <v>0</v>
      </c>
      <c r="J121" s="13">
        <v>0</v>
      </c>
      <c r="K121" s="14">
        <f t="shared" si="80"/>
        <v>0</v>
      </c>
      <c r="L121" s="13">
        <v>0</v>
      </c>
      <c r="M121" s="15">
        <f t="shared" si="81"/>
        <v>0</v>
      </c>
      <c r="N121" s="6"/>
      <c r="P121" s="365">
        <v>0</v>
      </c>
      <c r="Q121" s="366"/>
      <c r="R121" s="366" t="s">
        <v>22</v>
      </c>
      <c r="S121" s="366"/>
      <c r="T121" s="100"/>
      <c r="U121" s="93">
        <f t="shared" si="76"/>
        <v>0</v>
      </c>
      <c r="V121" s="13">
        <v>0</v>
      </c>
      <c r="W121" s="13">
        <v>0</v>
      </c>
      <c r="X121" s="60">
        <f t="shared" si="82"/>
        <v>0</v>
      </c>
      <c r="Y121" s="13">
        <v>0</v>
      </c>
      <c r="Z121" s="13">
        <v>0</v>
      </c>
      <c r="AA121" s="60">
        <f t="shared" si="83"/>
        <v>0</v>
      </c>
      <c r="AB121" s="13">
        <v>0</v>
      </c>
      <c r="AC121" s="60">
        <f>SUM(X121, AA121, AB121)</f>
        <v>0</v>
      </c>
      <c r="AD121" s="61">
        <f>M121-AC121</f>
        <v>0</v>
      </c>
      <c r="AE121" s="6"/>
      <c r="AG121" s="365">
        <v>0</v>
      </c>
      <c r="AH121" s="366"/>
      <c r="AI121" s="366" t="s">
        <v>22</v>
      </c>
      <c r="AJ121" s="366"/>
      <c r="AK121" s="100"/>
      <c r="AL121" s="72">
        <f t="shared" si="77"/>
        <v>0</v>
      </c>
      <c r="AM121" s="13">
        <v>0</v>
      </c>
      <c r="AN121" s="13">
        <v>0</v>
      </c>
      <c r="AO121" s="44">
        <f t="shared" si="84"/>
        <v>0</v>
      </c>
      <c r="AP121" s="13">
        <v>0</v>
      </c>
      <c r="AQ121" s="13">
        <v>0</v>
      </c>
      <c r="AR121" s="44">
        <f>SUM(AP121:AQ121)</f>
        <v>0</v>
      </c>
      <c r="AS121" s="13">
        <v>0</v>
      </c>
      <c r="AT121" s="44">
        <f t="shared" si="86"/>
        <v>0</v>
      </c>
      <c r="AU121" s="45">
        <f t="shared" si="78"/>
        <v>0</v>
      </c>
    </row>
    <row r="122" spans="1:47" x14ac:dyDescent="0.35">
      <c r="A122" s="365">
        <v>0</v>
      </c>
      <c r="B122" s="366"/>
      <c r="C122" s="366" t="s">
        <v>23</v>
      </c>
      <c r="D122" s="366"/>
      <c r="E122" s="100"/>
      <c r="F122" s="13">
        <v>0</v>
      </c>
      <c r="G122" s="13">
        <v>0</v>
      </c>
      <c r="H122" s="14">
        <f t="shared" si="88"/>
        <v>0</v>
      </c>
      <c r="I122" s="13">
        <v>0</v>
      </c>
      <c r="J122" s="13">
        <v>0</v>
      </c>
      <c r="K122" s="14">
        <f>SUM(I122:J122)</f>
        <v>0</v>
      </c>
      <c r="L122" s="13">
        <v>0</v>
      </c>
      <c r="M122" s="15">
        <f t="shared" si="81"/>
        <v>0</v>
      </c>
      <c r="N122" s="6"/>
      <c r="P122" s="365">
        <v>0</v>
      </c>
      <c r="Q122" s="366"/>
      <c r="R122" s="366" t="s">
        <v>23</v>
      </c>
      <c r="S122" s="366"/>
      <c r="T122" s="100"/>
      <c r="U122" s="93">
        <f t="shared" si="76"/>
        <v>0</v>
      </c>
      <c r="V122" s="13">
        <v>0</v>
      </c>
      <c r="W122" s="13">
        <v>0</v>
      </c>
      <c r="X122" s="60">
        <f t="shared" si="82"/>
        <v>0</v>
      </c>
      <c r="Y122" s="13">
        <v>0</v>
      </c>
      <c r="Z122" s="13">
        <v>0</v>
      </c>
      <c r="AA122" s="60">
        <f t="shared" si="83"/>
        <v>0</v>
      </c>
      <c r="AB122" s="13">
        <v>0</v>
      </c>
      <c r="AC122" s="60">
        <f t="shared" si="87"/>
        <v>0</v>
      </c>
      <c r="AD122" s="61">
        <f>M122-AC122</f>
        <v>0</v>
      </c>
      <c r="AE122" s="6"/>
      <c r="AG122" s="365">
        <v>0</v>
      </c>
      <c r="AH122" s="366"/>
      <c r="AI122" s="366" t="s">
        <v>23</v>
      </c>
      <c r="AJ122" s="366"/>
      <c r="AK122" s="100"/>
      <c r="AL122" s="72">
        <f t="shared" si="77"/>
        <v>0</v>
      </c>
      <c r="AM122" s="13">
        <v>0</v>
      </c>
      <c r="AN122" s="13">
        <v>0</v>
      </c>
      <c r="AO122" s="44">
        <f t="shared" si="84"/>
        <v>0</v>
      </c>
      <c r="AP122" s="13">
        <v>0</v>
      </c>
      <c r="AQ122" s="13">
        <v>0</v>
      </c>
      <c r="AR122" s="44">
        <f t="shared" si="85"/>
        <v>0</v>
      </c>
      <c r="AS122" s="13">
        <v>0</v>
      </c>
      <c r="AT122" s="44">
        <f t="shared" si="86"/>
        <v>0</v>
      </c>
      <c r="AU122" s="45">
        <f t="shared" si="78"/>
        <v>0</v>
      </c>
    </row>
    <row r="123" spans="1:47" ht="16" thickBot="1" x14ac:dyDescent="0.4">
      <c r="A123" s="377" t="s">
        <v>174</v>
      </c>
      <c r="B123" s="378"/>
      <c r="C123" s="456">
        <f>SUM(A118:B122)</f>
        <v>0</v>
      </c>
      <c r="D123" s="456"/>
      <c r="E123" s="107"/>
      <c r="F123" s="22">
        <f>SUM(F118:F122)</f>
        <v>0</v>
      </c>
      <c r="G123" s="22">
        <f t="shared" ref="G123:J123" si="89">SUM(G118:G122)</f>
        <v>0</v>
      </c>
      <c r="H123" s="22">
        <f t="shared" si="89"/>
        <v>0</v>
      </c>
      <c r="I123" s="22">
        <f t="shared" si="89"/>
        <v>0</v>
      </c>
      <c r="J123" s="22">
        <f t="shared" si="89"/>
        <v>0</v>
      </c>
      <c r="K123" s="22">
        <f>SUM(K118:K122)</f>
        <v>0</v>
      </c>
      <c r="L123" s="22">
        <f t="shared" ref="L123" si="90">SUM(L118:L122)</f>
        <v>0</v>
      </c>
      <c r="M123" s="16">
        <f>SUM(M118:M122)</f>
        <v>0</v>
      </c>
      <c r="N123" s="6"/>
      <c r="P123" s="4" t="s">
        <v>174</v>
      </c>
      <c r="Q123" s="107"/>
      <c r="R123" s="369">
        <f>SUM(P118:Q122)</f>
        <v>0</v>
      </c>
      <c r="S123" s="369"/>
      <c r="T123" s="105"/>
      <c r="U123" s="131">
        <f t="shared" si="76"/>
        <v>0</v>
      </c>
      <c r="V123" s="67">
        <f>SUM(V118:V122)</f>
        <v>0</v>
      </c>
      <c r="W123" s="67">
        <f t="shared" ref="W123:AB123" si="91">SUM(W118:W122)</f>
        <v>0</v>
      </c>
      <c r="X123" s="67">
        <f t="shared" si="91"/>
        <v>0</v>
      </c>
      <c r="Y123" s="67">
        <f>SUM(Y118:Y122)</f>
        <v>0</v>
      </c>
      <c r="Z123" s="67">
        <f t="shared" ref="Z123:AA123" si="92">SUM(Z118:Z122)</f>
        <v>0</v>
      </c>
      <c r="AA123" s="67">
        <f t="shared" si="92"/>
        <v>0</v>
      </c>
      <c r="AB123" s="67">
        <f t="shared" si="91"/>
        <v>0</v>
      </c>
      <c r="AC123" s="67">
        <f>SUM(AC118:AC122)</f>
        <v>0</v>
      </c>
      <c r="AD123" s="59">
        <f>SUM(AD118:AD122)</f>
        <v>0</v>
      </c>
      <c r="AE123" s="6"/>
      <c r="AG123" s="4" t="s">
        <v>174</v>
      </c>
      <c r="AH123" s="107"/>
      <c r="AI123" s="421">
        <f>SUM(AG118:AH122)</f>
        <v>0</v>
      </c>
      <c r="AJ123" s="421"/>
      <c r="AK123" s="105"/>
      <c r="AL123" s="129">
        <f t="shared" si="77"/>
        <v>0</v>
      </c>
      <c r="AM123" s="42">
        <f>SUM(AM118:AM122)</f>
        <v>0</v>
      </c>
      <c r="AN123" s="42">
        <f t="shared" ref="AN123:AS123" si="93">SUM(AN118:AN122)</f>
        <v>0</v>
      </c>
      <c r="AO123" s="42">
        <f t="shared" si="93"/>
        <v>0</v>
      </c>
      <c r="AP123" s="42">
        <f>SUM(AP118:AP122)</f>
        <v>0</v>
      </c>
      <c r="AQ123" s="42">
        <f t="shared" ref="AQ123" si="94">SUM(AQ118:AQ122)</f>
        <v>0</v>
      </c>
      <c r="AR123" s="42">
        <f>SUM(AR118:AR122)</f>
        <v>0</v>
      </c>
      <c r="AS123" s="42">
        <f t="shared" si="93"/>
        <v>0</v>
      </c>
      <c r="AT123" s="42">
        <f>SUM(AT118:AT122)</f>
        <v>0</v>
      </c>
      <c r="AU123" s="43">
        <f t="shared" si="78"/>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95">SUM(G123, G114)</f>
        <v>0</v>
      </c>
      <c r="H125" s="20">
        <f>SUM(H123, H114)</f>
        <v>0</v>
      </c>
      <c r="I125" s="20">
        <f t="shared" ref="I125:L125" si="96">SUM(I123, I114)</f>
        <v>0</v>
      </c>
      <c r="J125" s="20">
        <f t="shared" si="96"/>
        <v>0</v>
      </c>
      <c r="K125" s="20">
        <f t="shared" si="96"/>
        <v>0</v>
      </c>
      <c r="L125" s="20">
        <f t="shared" si="96"/>
        <v>0</v>
      </c>
      <c r="M125" s="19">
        <f>SUM(M123, M114)</f>
        <v>0</v>
      </c>
      <c r="N125" s="6"/>
      <c r="P125" s="460" t="s">
        <v>180</v>
      </c>
      <c r="Q125" s="461"/>
      <c r="R125" s="461"/>
      <c r="S125" s="461"/>
      <c r="T125" s="461"/>
      <c r="U125" s="132">
        <f>AU45</f>
        <v>0</v>
      </c>
      <c r="V125" s="62">
        <f>SUM(V123, V114)</f>
        <v>0</v>
      </c>
      <c r="W125" s="62">
        <f t="shared" ref="W125" si="97">SUM(W123, W114)</f>
        <v>0</v>
      </c>
      <c r="X125" s="62">
        <f>SUM(X123, X114)</f>
        <v>0</v>
      </c>
      <c r="Y125" s="62">
        <f>SUM(Y123, Y114)</f>
        <v>0</v>
      </c>
      <c r="Z125" s="62">
        <f t="shared" ref="Z125" si="98">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9">SUM(AN123, AN114)</f>
        <v>0</v>
      </c>
      <c r="AO125" s="46">
        <f>SUM(AO123, AO114)</f>
        <v>0</v>
      </c>
      <c r="AP125" s="46">
        <f>SUM(AP123, AP114)</f>
        <v>0</v>
      </c>
      <c r="AQ125" s="46">
        <f t="shared" ref="AQ125:AR125" si="100">SUM(AQ123, AQ114)</f>
        <v>0</v>
      </c>
      <c r="AR125" s="46">
        <f t="shared" si="100"/>
        <v>0</v>
      </c>
      <c r="AS125" s="46">
        <f t="shared" ref="AS125:AT125" si="101">SUM(AS123, AS114)</f>
        <v>0</v>
      </c>
      <c r="AT125" s="46">
        <f t="shared" si="101"/>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 si="102">SUM(K129:K131)</f>
        <v>0</v>
      </c>
      <c r="L132" s="22">
        <f t="shared" ref="L132" si="103">SUM(L129:L131)</f>
        <v>0</v>
      </c>
      <c r="M132" s="16">
        <f>SUM(J132:L132)</f>
        <v>0</v>
      </c>
      <c r="N132" s="6"/>
      <c r="P132" s="379" t="s">
        <v>25</v>
      </c>
      <c r="Q132" s="380"/>
      <c r="R132" s="380"/>
      <c r="S132" s="380"/>
      <c r="T132" s="380"/>
      <c r="U132" s="380"/>
      <c r="V132" s="380"/>
      <c r="W132" s="380"/>
      <c r="X132" s="380"/>
      <c r="Y132" s="119">
        <f>AU52</f>
        <v>0</v>
      </c>
      <c r="Z132" s="119">
        <f>SUM(Z129:Z130)</f>
        <v>0</v>
      </c>
      <c r="AA132" s="119">
        <f t="shared" ref="AA132:AB132" si="104">SUM(AA129:AA130)</f>
        <v>0</v>
      </c>
      <c r="AB132" s="119">
        <f t="shared" si="104"/>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 si="105">SUM(AR129:AR131)</f>
        <v>0</v>
      </c>
      <c r="AS132" s="42">
        <f t="shared" ref="AS132:AT132" si="106">SUM(AS129:AS131)</f>
        <v>0</v>
      </c>
      <c r="AT132" s="42">
        <f t="shared" si="10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 si="107">SUM(K135:K137)</f>
        <v>0</v>
      </c>
      <c r="L138" s="22">
        <f t="shared" ref="L138" si="108">SUM(L135:L137)</f>
        <v>0</v>
      </c>
      <c r="M138" s="16">
        <f>SUM(J138:L138)</f>
        <v>0</v>
      </c>
      <c r="N138" s="6"/>
      <c r="P138" s="379" t="s">
        <v>26</v>
      </c>
      <c r="Q138" s="380"/>
      <c r="R138" s="380"/>
      <c r="S138" s="380"/>
      <c r="T138" s="380"/>
      <c r="U138" s="380"/>
      <c r="V138" s="380"/>
      <c r="W138" s="380"/>
      <c r="X138" s="380"/>
      <c r="Y138" s="119">
        <f>AU58</f>
        <v>0</v>
      </c>
      <c r="Z138" s="67">
        <f>SUM(Z135:Z137)</f>
        <v>0</v>
      </c>
      <c r="AA138" s="67">
        <f t="shared" ref="AA138:AB138" si="109">SUM(AA135:AA137)</f>
        <v>0</v>
      </c>
      <c r="AB138" s="67">
        <f t="shared" si="109"/>
        <v>0</v>
      </c>
      <c r="AC138" s="67">
        <f t="shared" ref="AC138:AD138" si="110">SUM(AC135:AC137)</f>
        <v>0</v>
      </c>
      <c r="AD138" s="59">
        <f t="shared" si="110"/>
        <v>0</v>
      </c>
      <c r="AE138" s="6"/>
      <c r="AG138" s="379" t="s">
        <v>26</v>
      </c>
      <c r="AH138" s="380"/>
      <c r="AI138" s="380"/>
      <c r="AJ138" s="380"/>
      <c r="AK138" s="380"/>
      <c r="AL138" s="380"/>
      <c r="AM138" s="380"/>
      <c r="AN138" s="380"/>
      <c r="AO138" s="380"/>
      <c r="AP138" s="71">
        <f>AU58</f>
        <v>0</v>
      </c>
      <c r="AQ138" s="42">
        <f>SUM(AQ135:AQ137)</f>
        <v>0</v>
      </c>
      <c r="AR138" s="42">
        <f t="shared" ref="AR138" si="111">SUM(AR135:AR137)</f>
        <v>0</v>
      </c>
      <c r="AS138" s="42">
        <f t="shared" ref="AS138:AT138" si="112">SUM(AS135:AS137)</f>
        <v>0</v>
      </c>
      <c r="AT138" s="42">
        <f t="shared" si="112"/>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13">SUM(J141:L141)</f>
        <v>0</v>
      </c>
      <c r="N141" s="6"/>
      <c r="P141" s="8">
        <v>1</v>
      </c>
      <c r="Q141" s="7" t="s">
        <v>28</v>
      </c>
      <c r="R141" s="376"/>
      <c r="S141" s="376"/>
      <c r="T141" s="376"/>
      <c r="U141" s="376"/>
      <c r="V141" s="376"/>
      <c r="W141" s="376"/>
      <c r="X141" s="376"/>
      <c r="Y141" s="95">
        <f t="shared" ref="Y141:Y152" si="114">AU61</f>
        <v>0</v>
      </c>
      <c r="Z141" s="13">
        <v>0</v>
      </c>
      <c r="AA141" s="13">
        <v>0</v>
      </c>
      <c r="AB141" s="13">
        <v>0</v>
      </c>
      <c r="AC141" s="60">
        <f t="shared" ref="AC141:AC151" si="115">SUM(Z141:AB141)</f>
        <v>0</v>
      </c>
      <c r="AD141" s="61">
        <f t="shared" ref="AD141:AD151" si="116">M141-AC141</f>
        <v>0</v>
      </c>
      <c r="AE141" s="6"/>
      <c r="AG141" s="8">
        <v>1</v>
      </c>
      <c r="AH141" s="7" t="s">
        <v>28</v>
      </c>
      <c r="AI141" s="376"/>
      <c r="AJ141" s="376"/>
      <c r="AK141" s="376"/>
      <c r="AL141" s="376"/>
      <c r="AM141" s="376"/>
      <c r="AN141" s="376"/>
      <c r="AO141" s="376"/>
      <c r="AP141" s="70">
        <f t="shared" ref="AP141:AP152" si="117">AU61</f>
        <v>0</v>
      </c>
      <c r="AQ141" s="13">
        <v>0</v>
      </c>
      <c r="AR141" s="13">
        <v>0</v>
      </c>
      <c r="AS141" s="13">
        <v>0</v>
      </c>
      <c r="AT141" s="44">
        <f t="shared" ref="AT141:AT151" si="118">SUM(AQ141:AS141)</f>
        <v>0</v>
      </c>
      <c r="AU141" s="45">
        <f t="shared" ref="AU141:AU151" si="119">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14"/>
        <v>0</v>
      </c>
      <c r="Z142" s="13">
        <v>0</v>
      </c>
      <c r="AA142" s="13">
        <v>0</v>
      </c>
      <c r="AB142" s="13">
        <v>0</v>
      </c>
      <c r="AC142" s="60">
        <f t="shared" si="115"/>
        <v>0</v>
      </c>
      <c r="AD142" s="61">
        <f t="shared" si="116"/>
        <v>0</v>
      </c>
      <c r="AE142" s="6"/>
      <c r="AG142" s="8">
        <v>2</v>
      </c>
      <c r="AH142" s="7" t="s">
        <v>31</v>
      </c>
      <c r="AI142" s="376"/>
      <c r="AJ142" s="376"/>
      <c r="AK142" s="376"/>
      <c r="AL142" s="376"/>
      <c r="AM142" s="376"/>
      <c r="AN142" s="376"/>
      <c r="AO142" s="376"/>
      <c r="AP142" s="70">
        <f t="shared" si="117"/>
        <v>0</v>
      </c>
      <c r="AQ142" s="13">
        <v>0</v>
      </c>
      <c r="AR142" s="13">
        <v>0</v>
      </c>
      <c r="AS142" s="13">
        <v>0</v>
      </c>
      <c r="AT142" s="44">
        <f t="shared" si="118"/>
        <v>0</v>
      </c>
      <c r="AU142" s="45">
        <f t="shared" si="119"/>
        <v>0</v>
      </c>
    </row>
    <row r="143" spans="1:47" x14ac:dyDescent="0.35">
      <c r="A143" s="8">
        <v>3</v>
      </c>
      <c r="B143" s="7" t="s">
        <v>32</v>
      </c>
      <c r="C143" s="376"/>
      <c r="D143" s="376"/>
      <c r="E143" s="376"/>
      <c r="F143" s="376"/>
      <c r="G143" s="376"/>
      <c r="H143" s="376"/>
      <c r="I143" s="376"/>
      <c r="J143" s="13">
        <v>0</v>
      </c>
      <c r="K143" s="13">
        <v>0</v>
      </c>
      <c r="L143" s="13">
        <v>0</v>
      </c>
      <c r="M143" s="15">
        <f t="shared" si="113"/>
        <v>0</v>
      </c>
      <c r="N143" s="6"/>
      <c r="P143" s="8">
        <v>3</v>
      </c>
      <c r="Q143" s="7" t="s">
        <v>32</v>
      </c>
      <c r="R143" s="376"/>
      <c r="S143" s="376"/>
      <c r="T143" s="376"/>
      <c r="U143" s="376"/>
      <c r="V143" s="376"/>
      <c r="W143" s="376"/>
      <c r="X143" s="376"/>
      <c r="Y143" s="95">
        <f t="shared" si="114"/>
        <v>0</v>
      </c>
      <c r="Z143" s="13">
        <v>0</v>
      </c>
      <c r="AA143" s="13">
        <v>0</v>
      </c>
      <c r="AB143" s="13">
        <v>0</v>
      </c>
      <c r="AC143" s="60">
        <f>SUM(Z143:AB143)</f>
        <v>0</v>
      </c>
      <c r="AD143" s="61">
        <f t="shared" si="116"/>
        <v>0</v>
      </c>
      <c r="AE143" s="6"/>
      <c r="AG143" s="8">
        <v>3</v>
      </c>
      <c r="AH143" s="7" t="s">
        <v>32</v>
      </c>
      <c r="AI143" s="376"/>
      <c r="AJ143" s="376"/>
      <c r="AK143" s="376"/>
      <c r="AL143" s="376"/>
      <c r="AM143" s="376"/>
      <c r="AN143" s="376"/>
      <c r="AO143" s="376"/>
      <c r="AP143" s="70">
        <f t="shared" si="117"/>
        <v>0</v>
      </c>
      <c r="AQ143" s="13">
        <v>0</v>
      </c>
      <c r="AR143" s="13">
        <v>0</v>
      </c>
      <c r="AS143" s="13">
        <v>0</v>
      </c>
      <c r="AT143" s="44">
        <f t="shared" si="118"/>
        <v>0</v>
      </c>
      <c r="AU143" s="45">
        <f t="shared" si="119"/>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14"/>
        <v>0</v>
      </c>
      <c r="Z144" s="13">
        <v>0</v>
      </c>
      <c r="AA144" s="13">
        <v>0</v>
      </c>
      <c r="AB144" s="13">
        <v>0</v>
      </c>
      <c r="AC144" s="60">
        <f>SUM(Z144:AB144)</f>
        <v>0</v>
      </c>
      <c r="AD144" s="61">
        <f t="shared" si="116"/>
        <v>0</v>
      </c>
      <c r="AE144" s="6"/>
      <c r="AG144" s="8">
        <v>4</v>
      </c>
      <c r="AH144" s="7" t="s">
        <v>68</v>
      </c>
      <c r="AI144" s="376"/>
      <c r="AJ144" s="376"/>
      <c r="AK144" s="376"/>
      <c r="AL144" s="376"/>
      <c r="AM144" s="376"/>
      <c r="AN144" s="376"/>
      <c r="AO144" s="376"/>
      <c r="AP144" s="70">
        <f t="shared" si="117"/>
        <v>0</v>
      </c>
      <c r="AQ144" s="13">
        <v>0</v>
      </c>
      <c r="AR144" s="13">
        <v>0</v>
      </c>
      <c r="AS144" s="13">
        <v>0</v>
      </c>
      <c r="AT144" s="44">
        <f>SUM(AQ144:AS144)</f>
        <v>0</v>
      </c>
      <c r="AU144" s="45">
        <f t="shared" si="119"/>
        <v>0</v>
      </c>
    </row>
    <row r="145" spans="1:134" x14ac:dyDescent="0.35">
      <c r="A145" s="8">
        <v>5</v>
      </c>
      <c r="B145" s="7" t="s">
        <v>29</v>
      </c>
      <c r="C145" s="376"/>
      <c r="D145" s="376"/>
      <c r="E145" s="376"/>
      <c r="F145" s="376"/>
      <c r="G145" s="376"/>
      <c r="H145" s="376"/>
      <c r="I145" s="376"/>
      <c r="J145" s="13">
        <v>0</v>
      </c>
      <c r="K145" s="13">
        <v>0</v>
      </c>
      <c r="L145" s="13">
        <v>0</v>
      </c>
      <c r="M145" s="15">
        <f t="shared" si="113"/>
        <v>0</v>
      </c>
      <c r="N145" s="6"/>
      <c r="P145" s="8">
        <v>5</v>
      </c>
      <c r="Q145" s="7" t="s">
        <v>29</v>
      </c>
      <c r="R145" s="376"/>
      <c r="S145" s="376"/>
      <c r="T145" s="376"/>
      <c r="U145" s="376"/>
      <c r="V145" s="376"/>
      <c r="W145" s="376"/>
      <c r="X145" s="376"/>
      <c r="Y145" s="95">
        <f t="shared" si="114"/>
        <v>0</v>
      </c>
      <c r="Z145" s="13">
        <v>0</v>
      </c>
      <c r="AA145" s="13">
        <v>0</v>
      </c>
      <c r="AB145" s="13">
        <v>0</v>
      </c>
      <c r="AC145" s="60">
        <f t="shared" si="115"/>
        <v>0</v>
      </c>
      <c r="AD145" s="61">
        <f t="shared" si="116"/>
        <v>0</v>
      </c>
      <c r="AE145" s="6"/>
      <c r="AG145" s="8">
        <v>5</v>
      </c>
      <c r="AH145" s="7" t="s">
        <v>29</v>
      </c>
      <c r="AI145" s="376"/>
      <c r="AJ145" s="376"/>
      <c r="AK145" s="376"/>
      <c r="AL145" s="376"/>
      <c r="AM145" s="376"/>
      <c r="AN145" s="376"/>
      <c r="AO145" s="376"/>
      <c r="AP145" s="70">
        <f t="shared" si="117"/>
        <v>0</v>
      </c>
      <c r="AQ145" s="13">
        <v>0</v>
      </c>
      <c r="AR145" s="13">
        <v>0</v>
      </c>
      <c r="AS145" s="13">
        <v>0</v>
      </c>
      <c r="AT145" s="44">
        <f t="shared" si="118"/>
        <v>0</v>
      </c>
      <c r="AU145" s="45">
        <f t="shared" si="119"/>
        <v>0</v>
      </c>
    </row>
    <row r="146" spans="1:134" x14ac:dyDescent="0.35">
      <c r="A146" s="8">
        <v>6</v>
      </c>
      <c r="B146" s="7" t="s">
        <v>30</v>
      </c>
      <c r="C146" s="376"/>
      <c r="D146" s="376"/>
      <c r="E146" s="376"/>
      <c r="F146" s="376"/>
      <c r="G146" s="376"/>
      <c r="H146" s="376"/>
      <c r="I146" s="376"/>
      <c r="J146" s="13">
        <v>0</v>
      </c>
      <c r="K146" s="13">
        <v>0</v>
      </c>
      <c r="L146" s="13">
        <v>0</v>
      </c>
      <c r="M146" s="15">
        <f t="shared" si="113"/>
        <v>0</v>
      </c>
      <c r="N146" s="6"/>
      <c r="P146" s="8">
        <v>6</v>
      </c>
      <c r="Q146" s="7" t="s">
        <v>30</v>
      </c>
      <c r="R146" s="376"/>
      <c r="S146" s="376"/>
      <c r="T146" s="376"/>
      <c r="U146" s="376"/>
      <c r="V146" s="376"/>
      <c r="W146" s="376"/>
      <c r="X146" s="376"/>
      <c r="Y146" s="95">
        <f t="shared" si="114"/>
        <v>0</v>
      </c>
      <c r="Z146" s="13">
        <v>0</v>
      </c>
      <c r="AA146" s="13">
        <v>0</v>
      </c>
      <c r="AB146" s="13">
        <v>0</v>
      </c>
      <c r="AC146" s="60">
        <f t="shared" si="115"/>
        <v>0</v>
      </c>
      <c r="AD146" s="61">
        <f t="shared" si="116"/>
        <v>0</v>
      </c>
      <c r="AE146" s="6"/>
      <c r="AG146" s="8">
        <v>6</v>
      </c>
      <c r="AH146" s="7" t="s">
        <v>30</v>
      </c>
      <c r="AI146" s="376"/>
      <c r="AJ146" s="376"/>
      <c r="AK146" s="376"/>
      <c r="AL146" s="376"/>
      <c r="AM146" s="376"/>
      <c r="AN146" s="376"/>
      <c r="AO146" s="376"/>
      <c r="AP146" s="70">
        <f t="shared" si="117"/>
        <v>0</v>
      </c>
      <c r="AQ146" s="13">
        <v>0</v>
      </c>
      <c r="AR146" s="13">
        <v>0</v>
      </c>
      <c r="AS146" s="13">
        <v>0</v>
      </c>
      <c r="AT146" s="44">
        <f t="shared" si="118"/>
        <v>0</v>
      </c>
      <c r="AU146" s="45">
        <f t="shared" si="119"/>
        <v>0</v>
      </c>
    </row>
    <row r="147" spans="1:134" x14ac:dyDescent="0.35">
      <c r="A147" s="8">
        <v>7</v>
      </c>
      <c r="B147" s="7" t="s">
        <v>34</v>
      </c>
      <c r="C147" s="376"/>
      <c r="D147" s="376"/>
      <c r="E147" s="376"/>
      <c r="F147" s="376"/>
      <c r="G147" s="376"/>
      <c r="H147" s="376"/>
      <c r="I147" s="376"/>
      <c r="J147" s="13">
        <v>0</v>
      </c>
      <c r="K147" s="13">
        <v>0</v>
      </c>
      <c r="L147" s="13">
        <v>0</v>
      </c>
      <c r="M147" s="15">
        <f t="shared" si="113"/>
        <v>0</v>
      </c>
      <c r="N147" s="6"/>
      <c r="P147" s="8">
        <v>7</v>
      </c>
      <c r="Q147" s="7" t="s">
        <v>34</v>
      </c>
      <c r="R147" s="376"/>
      <c r="S147" s="376"/>
      <c r="T147" s="376"/>
      <c r="U147" s="376"/>
      <c r="V147" s="376"/>
      <c r="W147" s="376"/>
      <c r="X147" s="376"/>
      <c r="Y147" s="95">
        <f t="shared" si="114"/>
        <v>0</v>
      </c>
      <c r="Z147" s="13">
        <v>0</v>
      </c>
      <c r="AA147" s="13">
        <v>0</v>
      </c>
      <c r="AB147" s="13">
        <v>0</v>
      </c>
      <c r="AC147" s="60">
        <f>SUM(Z147:AB147)</f>
        <v>0</v>
      </c>
      <c r="AD147" s="61">
        <f t="shared" si="116"/>
        <v>0</v>
      </c>
      <c r="AE147" s="6"/>
      <c r="AG147" s="8">
        <v>7</v>
      </c>
      <c r="AH147" s="7" t="s">
        <v>34</v>
      </c>
      <c r="AI147" s="376"/>
      <c r="AJ147" s="376"/>
      <c r="AK147" s="376"/>
      <c r="AL147" s="376"/>
      <c r="AM147" s="376"/>
      <c r="AN147" s="376"/>
      <c r="AO147" s="376"/>
      <c r="AP147" s="70">
        <f t="shared" si="117"/>
        <v>0</v>
      </c>
      <c r="AQ147" s="13">
        <v>0</v>
      </c>
      <c r="AR147" s="13">
        <v>0</v>
      </c>
      <c r="AS147" s="13">
        <v>0</v>
      </c>
      <c r="AT147" s="44">
        <f t="shared" si="118"/>
        <v>0</v>
      </c>
      <c r="AU147" s="45">
        <f t="shared" si="119"/>
        <v>0</v>
      </c>
    </row>
    <row r="148" spans="1:134" x14ac:dyDescent="0.35">
      <c r="A148" s="8">
        <v>8</v>
      </c>
      <c r="B148" s="7" t="s">
        <v>35</v>
      </c>
      <c r="C148" s="376"/>
      <c r="D148" s="376"/>
      <c r="E148" s="376"/>
      <c r="F148" s="376"/>
      <c r="G148" s="376"/>
      <c r="H148" s="376"/>
      <c r="I148" s="376"/>
      <c r="J148" s="13">
        <v>0</v>
      </c>
      <c r="K148" s="13">
        <v>0</v>
      </c>
      <c r="L148" s="13">
        <v>0</v>
      </c>
      <c r="M148" s="15">
        <f t="shared" si="113"/>
        <v>0</v>
      </c>
      <c r="N148" s="6"/>
      <c r="P148" s="8">
        <v>8</v>
      </c>
      <c r="Q148" s="7" t="s">
        <v>35</v>
      </c>
      <c r="R148" s="376"/>
      <c r="S148" s="376"/>
      <c r="T148" s="376"/>
      <c r="U148" s="376"/>
      <c r="V148" s="376"/>
      <c r="W148" s="376"/>
      <c r="X148" s="376"/>
      <c r="Y148" s="95">
        <f t="shared" si="114"/>
        <v>0</v>
      </c>
      <c r="Z148" s="13">
        <v>0</v>
      </c>
      <c r="AA148" s="13">
        <v>0</v>
      </c>
      <c r="AB148" s="13">
        <v>0</v>
      </c>
      <c r="AC148" s="60">
        <f t="shared" si="115"/>
        <v>0</v>
      </c>
      <c r="AD148" s="61">
        <f t="shared" si="116"/>
        <v>0</v>
      </c>
      <c r="AE148" s="6"/>
      <c r="AG148" s="8">
        <v>8</v>
      </c>
      <c r="AH148" s="7" t="s">
        <v>35</v>
      </c>
      <c r="AI148" s="376"/>
      <c r="AJ148" s="376"/>
      <c r="AK148" s="376"/>
      <c r="AL148" s="376"/>
      <c r="AM148" s="376"/>
      <c r="AN148" s="376"/>
      <c r="AO148" s="376"/>
      <c r="AP148" s="70">
        <f t="shared" si="117"/>
        <v>0</v>
      </c>
      <c r="AQ148" s="13">
        <v>0</v>
      </c>
      <c r="AR148" s="13">
        <v>0</v>
      </c>
      <c r="AS148" s="13">
        <v>0</v>
      </c>
      <c r="AT148" s="44">
        <f t="shared" si="118"/>
        <v>0</v>
      </c>
      <c r="AU148" s="45">
        <f t="shared" si="119"/>
        <v>0</v>
      </c>
    </row>
    <row r="149" spans="1:134" x14ac:dyDescent="0.35">
      <c r="A149" s="8">
        <v>9</v>
      </c>
      <c r="B149" s="7" t="s">
        <v>49</v>
      </c>
      <c r="C149" s="376"/>
      <c r="D149" s="376"/>
      <c r="E149" s="376"/>
      <c r="F149" s="376"/>
      <c r="G149" s="376"/>
      <c r="H149" s="376"/>
      <c r="I149" s="376"/>
      <c r="J149" s="13">
        <v>0</v>
      </c>
      <c r="K149" s="13">
        <v>0</v>
      </c>
      <c r="L149" s="13">
        <v>0</v>
      </c>
      <c r="M149" s="15">
        <f t="shared" si="113"/>
        <v>0</v>
      </c>
      <c r="N149" s="6"/>
      <c r="P149" s="8">
        <v>9</v>
      </c>
      <c r="Q149" s="7" t="s">
        <v>49</v>
      </c>
      <c r="R149" s="376"/>
      <c r="S149" s="376"/>
      <c r="T149" s="376"/>
      <c r="U149" s="376"/>
      <c r="V149" s="376"/>
      <c r="W149" s="376"/>
      <c r="X149" s="376"/>
      <c r="Y149" s="95">
        <f t="shared" si="114"/>
        <v>0</v>
      </c>
      <c r="Z149" s="13">
        <v>0</v>
      </c>
      <c r="AA149" s="13">
        <v>0</v>
      </c>
      <c r="AB149" s="13">
        <v>0</v>
      </c>
      <c r="AC149" s="60">
        <f t="shared" si="115"/>
        <v>0</v>
      </c>
      <c r="AD149" s="61">
        <f t="shared" si="116"/>
        <v>0</v>
      </c>
      <c r="AE149" s="6"/>
      <c r="AG149" s="8">
        <v>9</v>
      </c>
      <c r="AH149" s="7" t="s">
        <v>49</v>
      </c>
      <c r="AI149" s="376"/>
      <c r="AJ149" s="376"/>
      <c r="AK149" s="376"/>
      <c r="AL149" s="376"/>
      <c r="AM149" s="376"/>
      <c r="AN149" s="376"/>
      <c r="AO149" s="376"/>
      <c r="AP149" s="70">
        <f t="shared" si="117"/>
        <v>0</v>
      </c>
      <c r="AQ149" s="13">
        <v>0</v>
      </c>
      <c r="AR149" s="13">
        <v>0</v>
      </c>
      <c r="AS149" s="13">
        <v>0</v>
      </c>
      <c r="AT149" s="44">
        <f t="shared" si="118"/>
        <v>0</v>
      </c>
      <c r="AU149" s="45">
        <f t="shared" si="119"/>
        <v>0</v>
      </c>
    </row>
    <row r="150" spans="1:134" x14ac:dyDescent="0.35">
      <c r="A150" s="8">
        <v>10</v>
      </c>
      <c r="B150" s="77" t="s">
        <v>198</v>
      </c>
      <c r="C150" s="376"/>
      <c r="D150" s="376"/>
      <c r="E150" s="376"/>
      <c r="F150" s="376"/>
      <c r="G150" s="376"/>
      <c r="H150" s="376"/>
      <c r="I150" s="376"/>
      <c r="J150" s="13">
        <v>0</v>
      </c>
      <c r="K150" s="13">
        <v>0</v>
      </c>
      <c r="L150" s="13">
        <v>0</v>
      </c>
      <c r="M150" s="15">
        <f t="shared" si="113"/>
        <v>0</v>
      </c>
      <c r="N150" s="6"/>
      <c r="P150" s="8">
        <v>10</v>
      </c>
      <c r="Q150" s="77" t="s">
        <v>198</v>
      </c>
      <c r="R150" s="471"/>
      <c r="S150" s="471"/>
      <c r="T150" s="471"/>
      <c r="U150" s="471"/>
      <c r="V150" s="471"/>
      <c r="W150" s="471"/>
      <c r="X150" s="471"/>
      <c r="Y150" s="95">
        <f t="shared" si="114"/>
        <v>0</v>
      </c>
      <c r="Z150" s="13">
        <v>0</v>
      </c>
      <c r="AA150" s="13">
        <v>0</v>
      </c>
      <c r="AB150" s="13">
        <v>0</v>
      </c>
      <c r="AC150" s="60">
        <f t="shared" si="115"/>
        <v>0</v>
      </c>
      <c r="AD150" s="61">
        <f t="shared" si="116"/>
        <v>0</v>
      </c>
      <c r="AE150" s="6"/>
      <c r="AG150" s="8">
        <v>10</v>
      </c>
      <c r="AH150" s="77" t="s">
        <v>198</v>
      </c>
      <c r="AI150" s="471"/>
      <c r="AJ150" s="471"/>
      <c r="AK150" s="471"/>
      <c r="AL150" s="471"/>
      <c r="AM150" s="471"/>
      <c r="AN150" s="471"/>
      <c r="AO150" s="471"/>
      <c r="AP150" s="70">
        <f t="shared" si="117"/>
        <v>0</v>
      </c>
      <c r="AQ150" s="13">
        <v>0</v>
      </c>
      <c r="AR150" s="13">
        <v>0</v>
      </c>
      <c r="AS150" s="13">
        <v>0</v>
      </c>
      <c r="AT150" s="44">
        <f t="shared" si="118"/>
        <v>0</v>
      </c>
      <c r="AU150" s="45">
        <f t="shared" si="119"/>
        <v>0</v>
      </c>
    </row>
    <row r="151" spans="1:134" x14ac:dyDescent="0.35">
      <c r="A151" s="8">
        <v>11</v>
      </c>
      <c r="B151" s="77" t="s">
        <v>198</v>
      </c>
      <c r="C151" s="376"/>
      <c r="D151" s="376"/>
      <c r="E151" s="376"/>
      <c r="F151" s="376"/>
      <c r="G151" s="376"/>
      <c r="H151" s="376"/>
      <c r="I151" s="376"/>
      <c r="J151" s="13">
        <v>0</v>
      </c>
      <c r="K151" s="13">
        <v>0</v>
      </c>
      <c r="L151" s="13">
        <v>0</v>
      </c>
      <c r="M151" s="15">
        <f t="shared" si="113"/>
        <v>0</v>
      </c>
      <c r="N151" s="6"/>
      <c r="P151" s="8">
        <v>11</v>
      </c>
      <c r="Q151" s="77" t="s">
        <v>198</v>
      </c>
      <c r="R151" s="471"/>
      <c r="S151" s="471"/>
      <c r="T151" s="471"/>
      <c r="U151" s="471"/>
      <c r="V151" s="471"/>
      <c r="W151" s="471"/>
      <c r="X151" s="471"/>
      <c r="Y151" s="95">
        <f t="shared" si="114"/>
        <v>0</v>
      </c>
      <c r="Z151" s="13">
        <v>0</v>
      </c>
      <c r="AA151" s="13">
        <v>0</v>
      </c>
      <c r="AB151" s="13">
        <v>0</v>
      </c>
      <c r="AC151" s="60">
        <f t="shared" si="115"/>
        <v>0</v>
      </c>
      <c r="AD151" s="61">
        <f t="shared" si="116"/>
        <v>0</v>
      </c>
      <c r="AE151" s="6"/>
      <c r="AG151" s="8">
        <v>11</v>
      </c>
      <c r="AH151" s="77" t="s">
        <v>198</v>
      </c>
      <c r="AI151" s="471"/>
      <c r="AJ151" s="471"/>
      <c r="AK151" s="471"/>
      <c r="AL151" s="471"/>
      <c r="AM151" s="471"/>
      <c r="AN151" s="471"/>
      <c r="AO151" s="471"/>
      <c r="AP151" s="70">
        <f t="shared" si="117"/>
        <v>0</v>
      </c>
      <c r="AQ151" s="13">
        <v>0</v>
      </c>
      <c r="AR151" s="13">
        <v>0</v>
      </c>
      <c r="AS151" s="13">
        <v>0</v>
      </c>
      <c r="AT151" s="44">
        <f t="shared" si="118"/>
        <v>0</v>
      </c>
      <c r="AU151" s="45">
        <f t="shared" si="119"/>
        <v>0</v>
      </c>
    </row>
    <row r="152" spans="1:134" ht="16" thickBot="1" x14ac:dyDescent="0.4">
      <c r="A152" s="379" t="s">
        <v>36</v>
      </c>
      <c r="B152" s="380"/>
      <c r="C152" s="380"/>
      <c r="D152" s="380"/>
      <c r="E152" s="380"/>
      <c r="F152" s="380"/>
      <c r="G152" s="380"/>
      <c r="H152" s="380"/>
      <c r="I152" s="380"/>
      <c r="J152" s="22">
        <f>SUM(J141:J151)</f>
        <v>0</v>
      </c>
      <c r="K152" s="22">
        <f t="shared" ref="K152" si="120">SUM(K141:K151)</f>
        <v>0</v>
      </c>
      <c r="L152" s="22">
        <f t="shared" ref="L152" si="121">SUM(L141:L151)</f>
        <v>0</v>
      </c>
      <c r="M152" s="16">
        <f t="shared" si="113"/>
        <v>0</v>
      </c>
      <c r="N152" s="6"/>
      <c r="P152" s="379" t="s">
        <v>36</v>
      </c>
      <c r="Q152" s="380"/>
      <c r="R152" s="380"/>
      <c r="S152" s="380"/>
      <c r="T152" s="380"/>
      <c r="U152" s="380"/>
      <c r="V152" s="380"/>
      <c r="W152" s="380"/>
      <c r="X152" s="380"/>
      <c r="Y152" s="119">
        <f t="shared" si="114"/>
        <v>0</v>
      </c>
      <c r="Z152" s="67">
        <f>SUM(Z141:Z151)</f>
        <v>0</v>
      </c>
      <c r="AA152" s="67">
        <f t="shared" ref="AA152:AB152" si="122">SUM(AA141:AA151)</f>
        <v>0</v>
      </c>
      <c r="AB152" s="67">
        <f t="shared" si="122"/>
        <v>0</v>
      </c>
      <c r="AC152" s="67">
        <f>SUM(AC141:AC151)</f>
        <v>0</v>
      </c>
      <c r="AD152" s="59">
        <f t="shared" ref="AD152" si="123">SUM(AD141:AD151)</f>
        <v>0</v>
      </c>
      <c r="AE152" s="6"/>
      <c r="AG152" s="379" t="s">
        <v>36</v>
      </c>
      <c r="AH152" s="380"/>
      <c r="AI152" s="380"/>
      <c r="AJ152" s="380"/>
      <c r="AK152" s="380"/>
      <c r="AL152" s="380"/>
      <c r="AM152" s="380"/>
      <c r="AN152" s="380"/>
      <c r="AO152" s="380"/>
      <c r="AP152" s="71">
        <f t="shared" si="117"/>
        <v>0</v>
      </c>
      <c r="AQ152" s="42">
        <f>SUM(AQ141:AQ151)</f>
        <v>0</v>
      </c>
      <c r="AR152" s="42">
        <f t="shared" ref="AR152" si="124">SUM(AR141:AR151)</f>
        <v>0</v>
      </c>
      <c r="AS152" s="42">
        <f t="shared" ref="AS152:AU152" si="125">SUM(AS141:AS151)</f>
        <v>0</v>
      </c>
      <c r="AT152" s="42">
        <f t="shared" si="125"/>
        <v>0</v>
      </c>
      <c r="AU152" s="43">
        <f t="shared" si="125"/>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26">AU107</f>
        <v>0</v>
      </c>
      <c r="V187" s="13">
        <v>0</v>
      </c>
      <c r="W187" s="13">
        <v>0</v>
      </c>
      <c r="X187" s="60">
        <f>SUM(V187:W187)</f>
        <v>0</v>
      </c>
      <c r="Y187" s="13">
        <v>0</v>
      </c>
      <c r="Z187" s="13">
        <v>0</v>
      </c>
      <c r="AA187" s="60">
        <f t="shared" ref="AA187:AA193" si="127">SUM(Z187:Z187)</f>
        <v>0</v>
      </c>
      <c r="AB187" s="13">
        <v>0</v>
      </c>
      <c r="AC187" s="60">
        <f t="shared" ref="AC187:AC193" si="128">SUM(X187, AA187, AB187, Y187)</f>
        <v>0</v>
      </c>
      <c r="AD187" s="61">
        <f t="shared" ref="AD187:AD193" si="129">M187-AC187</f>
        <v>0</v>
      </c>
      <c r="AE187" s="5"/>
      <c r="AG187" s="157">
        <v>1</v>
      </c>
      <c r="AH187" s="104"/>
      <c r="AI187" s="366"/>
      <c r="AJ187" s="366"/>
      <c r="AK187" s="100"/>
      <c r="AL187" s="72">
        <f t="shared" ref="AL187:AL194" si="130">AU107</f>
        <v>0</v>
      </c>
      <c r="AM187" s="13">
        <v>0</v>
      </c>
      <c r="AN187" s="13">
        <v>0</v>
      </c>
      <c r="AO187" s="44">
        <f>SUM(AM187:AN187)</f>
        <v>0</v>
      </c>
      <c r="AP187" s="13">
        <v>0</v>
      </c>
      <c r="AQ187" s="13">
        <v>0</v>
      </c>
      <c r="AR187" s="44">
        <f>SUM(AP187:AQ187)</f>
        <v>0</v>
      </c>
      <c r="AS187" s="13">
        <v>0</v>
      </c>
      <c r="AT187" s="44">
        <f>SUM(AO187, AR187, AS187)</f>
        <v>0</v>
      </c>
      <c r="AU187" s="45">
        <f t="shared" ref="AU187:AU194" si="131">IF($S$244&lt;&gt;0, AC187+AL187-AT187, M187+AL187-AT187)</f>
        <v>0</v>
      </c>
    </row>
    <row r="188" spans="1:47" x14ac:dyDescent="0.35">
      <c r="A188" s="157">
        <v>2</v>
      </c>
      <c r="B188" s="104"/>
      <c r="C188" s="366"/>
      <c r="D188" s="366"/>
      <c r="E188" s="100"/>
      <c r="F188" s="13">
        <v>0</v>
      </c>
      <c r="G188" s="13">
        <v>0</v>
      </c>
      <c r="H188" s="14">
        <f t="shared" ref="H188:H189" si="132">SUM(F188:G188)</f>
        <v>0</v>
      </c>
      <c r="I188" s="13">
        <v>0</v>
      </c>
      <c r="J188" s="13">
        <v>0</v>
      </c>
      <c r="K188" s="14">
        <f t="shared" ref="K188:K193" si="133">SUM(I188:J188)</f>
        <v>0</v>
      </c>
      <c r="L188" s="13">
        <v>0</v>
      </c>
      <c r="M188" s="15">
        <f t="shared" ref="M188:M193" si="134">SUM(H188, K188, L188)</f>
        <v>0</v>
      </c>
      <c r="N188" s="5"/>
      <c r="P188" s="157">
        <v>2</v>
      </c>
      <c r="Q188" s="104"/>
      <c r="R188" s="366"/>
      <c r="S188" s="366"/>
      <c r="T188" s="100"/>
      <c r="U188" s="93">
        <f t="shared" si="126"/>
        <v>0</v>
      </c>
      <c r="V188" s="13">
        <v>0</v>
      </c>
      <c r="W188" s="13">
        <v>0</v>
      </c>
      <c r="X188" s="60">
        <f t="shared" ref="X188:X193" si="135">SUM(V188:W188)</f>
        <v>0</v>
      </c>
      <c r="Y188" s="13">
        <v>0</v>
      </c>
      <c r="Z188" s="13">
        <v>0</v>
      </c>
      <c r="AA188" s="60">
        <f t="shared" si="127"/>
        <v>0</v>
      </c>
      <c r="AB188" s="13">
        <v>0</v>
      </c>
      <c r="AC188" s="60">
        <f t="shared" si="128"/>
        <v>0</v>
      </c>
      <c r="AD188" s="61">
        <f t="shared" si="129"/>
        <v>0</v>
      </c>
      <c r="AE188" s="5"/>
      <c r="AG188" s="157">
        <v>2</v>
      </c>
      <c r="AH188" s="104"/>
      <c r="AI188" s="366"/>
      <c r="AJ188" s="366"/>
      <c r="AK188" s="100"/>
      <c r="AL188" s="72">
        <f t="shared" si="130"/>
        <v>0</v>
      </c>
      <c r="AM188" s="13">
        <v>0</v>
      </c>
      <c r="AN188" s="13">
        <v>0</v>
      </c>
      <c r="AO188" s="44">
        <f t="shared" ref="AO188:AO193" si="136">SUM(AM188:AN188)</f>
        <v>0</v>
      </c>
      <c r="AP188" s="13">
        <v>0</v>
      </c>
      <c r="AQ188" s="13">
        <v>0</v>
      </c>
      <c r="AR188" s="44">
        <f t="shared" ref="AR188:AR193" si="137">SUM(AP188:AQ188)</f>
        <v>0</v>
      </c>
      <c r="AS188" s="13">
        <v>0</v>
      </c>
      <c r="AT188" s="44">
        <f t="shared" ref="AT188:AT193" si="138">SUM(AO188, AR188, AS188)</f>
        <v>0</v>
      </c>
      <c r="AU188" s="45">
        <f t="shared" si="131"/>
        <v>0</v>
      </c>
    </row>
    <row r="189" spans="1:47" x14ac:dyDescent="0.35">
      <c r="A189" s="157">
        <v>3</v>
      </c>
      <c r="B189" s="104"/>
      <c r="C189" s="366"/>
      <c r="D189" s="366"/>
      <c r="E189" s="100"/>
      <c r="F189" s="13">
        <v>0</v>
      </c>
      <c r="G189" s="13">
        <v>0</v>
      </c>
      <c r="H189" s="14">
        <f t="shared" si="132"/>
        <v>0</v>
      </c>
      <c r="I189" s="13">
        <v>0</v>
      </c>
      <c r="J189" s="13">
        <v>0</v>
      </c>
      <c r="K189" s="14">
        <f t="shared" si="133"/>
        <v>0</v>
      </c>
      <c r="L189" s="13">
        <v>0</v>
      </c>
      <c r="M189" s="15">
        <f t="shared" si="134"/>
        <v>0</v>
      </c>
      <c r="N189" s="5"/>
      <c r="P189" s="157">
        <v>3</v>
      </c>
      <c r="Q189" s="104"/>
      <c r="R189" s="366"/>
      <c r="S189" s="366"/>
      <c r="T189" s="100"/>
      <c r="U189" s="93">
        <f t="shared" si="126"/>
        <v>0</v>
      </c>
      <c r="V189" s="13">
        <v>0</v>
      </c>
      <c r="W189" s="13">
        <v>0</v>
      </c>
      <c r="X189" s="60">
        <f t="shared" si="135"/>
        <v>0</v>
      </c>
      <c r="Y189" s="13">
        <v>0</v>
      </c>
      <c r="Z189" s="13">
        <v>0</v>
      </c>
      <c r="AA189" s="60">
        <f t="shared" si="127"/>
        <v>0</v>
      </c>
      <c r="AB189" s="13">
        <v>0</v>
      </c>
      <c r="AC189" s="60">
        <f t="shared" si="128"/>
        <v>0</v>
      </c>
      <c r="AD189" s="61">
        <f t="shared" si="129"/>
        <v>0</v>
      </c>
      <c r="AE189" s="5"/>
      <c r="AG189" s="157">
        <v>3</v>
      </c>
      <c r="AH189" s="104"/>
      <c r="AI189" s="366"/>
      <c r="AJ189" s="366"/>
      <c r="AK189" s="100"/>
      <c r="AL189" s="72">
        <f t="shared" si="130"/>
        <v>0</v>
      </c>
      <c r="AM189" s="13">
        <v>0</v>
      </c>
      <c r="AN189" s="13">
        <v>0</v>
      </c>
      <c r="AO189" s="44">
        <f t="shared" si="136"/>
        <v>0</v>
      </c>
      <c r="AP189" s="13">
        <v>0</v>
      </c>
      <c r="AQ189" s="13">
        <v>0</v>
      </c>
      <c r="AR189" s="44">
        <f t="shared" si="137"/>
        <v>0</v>
      </c>
      <c r="AS189" s="13">
        <v>0</v>
      </c>
      <c r="AT189" s="44">
        <f t="shared" si="138"/>
        <v>0</v>
      </c>
      <c r="AU189" s="45">
        <f t="shared" si="131"/>
        <v>0</v>
      </c>
    </row>
    <row r="190" spans="1:47" x14ac:dyDescent="0.35">
      <c r="A190" s="157">
        <v>4</v>
      </c>
      <c r="B190" s="104"/>
      <c r="C190" s="366"/>
      <c r="D190" s="366"/>
      <c r="E190" s="100"/>
      <c r="F190" s="13">
        <v>0</v>
      </c>
      <c r="G190" s="13">
        <v>0</v>
      </c>
      <c r="H190" s="14">
        <f>SUM(F190:G190)</f>
        <v>0</v>
      </c>
      <c r="I190" s="13">
        <v>0</v>
      </c>
      <c r="J190" s="13">
        <v>0</v>
      </c>
      <c r="K190" s="14">
        <f t="shared" si="133"/>
        <v>0</v>
      </c>
      <c r="L190" s="13">
        <v>0</v>
      </c>
      <c r="M190" s="15">
        <f t="shared" si="134"/>
        <v>0</v>
      </c>
      <c r="N190" s="5"/>
      <c r="P190" s="157">
        <v>4</v>
      </c>
      <c r="Q190" s="104"/>
      <c r="R190" s="366"/>
      <c r="S190" s="366"/>
      <c r="T190" s="100"/>
      <c r="U190" s="93">
        <f t="shared" si="126"/>
        <v>0</v>
      </c>
      <c r="V190" s="13">
        <v>0</v>
      </c>
      <c r="W190" s="13">
        <v>0</v>
      </c>
      <c r="X190" s="60">
        <f t="shared" si="135"/>
        <v>0</v>
      </c>
      <c r="Y190" s="13">
        <v>0</v>
      </c>
      <c r="Z190" s="13">
        <v>0</v>
      </c>
      <c r="AA190" s="60">
        <f t="shared" si="127"/>
        <v>0</v>
      </c>
      <c r="AB190" s="13">
        <v>0</v>
      </c>
      <c r="AC190" s="60">
        <f t="shared" si="128"/>
        <v>0</v>
      </c>
      <c r="AD190" s="61">
        <f t="shared" si="129"/>
        <v>0</v>
      </c>
      <c r="AE190" s="5"/>
      <c r="AG190" s="157">
        <v>4</v>
      </c>
      <c r="AH190" s="104"/>
      <c r="AI190" s="366"/>
      <c r="AJ190" s="366"/>
      <c r="AK190" s="100"/>
      <c r="AL190" s="72">
        <f t="shared" si="130"/>
        <v>0</v>
      </c>
      <c r="AM190" s="13">
        <v>0</v>
      </c>
      <c r="AN190" s="13">
        <v>0</v>
      </c>
      <c r="AO190" s="44">
        <f t="shared" si="136"/>
        <v>0</v>
      </c>
      <c r="AP190" s="13">
        <v>0</v>
      </c>
      <c r="AQ190" s="13">
        <v>0</v>
      </c>
      <c r="AR190" s="44">
        <f t="shared" si="137"/>
        <v>0</v>
      </c>
      <c r="AS190" s="13">
        <v>0</v>
      </c>
      <c r="AT190" s="44">
        <f t="shared" si="138"/>
        <v>0</v>
      </c>
      <c r="AU190" s="45">
        <f t="shared" si="131"/>
        <v>0</v>
      </c>
    </row>
    <row r="191" spans="1:47" x14ac:dyDescent="0.35">
      <c r="A191" s="157">
        <v>5</v>
      </c>
      <c r="B191" s="104"/>
      <c r="C191" s="366"/>
      <c r="D191" s="366"/>
      <c r="E191" s="100"/>
      <c r="F191" s="13">
        <v>0</v>
      </c>
      <c r="G191" s="13">
        <v>0</v>
      </c>
      <c r="H191" s="14">
        <f t="shared" ref="H191:H193" si="139">SUM(F191:G191)</f>
        <v>0</v>
      </c>
      <c r="I191" s="13">
        <v>0</v>
      </c>
      <c r="J191" s="13">
        <v>0</v>
      </c>
      <c r="K191" s="14">
        <f t="shared" si="133"/>
        <v>0</v>
      </c>
      <c r="L191" s="13">
        <v>0</v>
      </c>
      <c r="M191" s="15">
        <f t="shared" si="134"/>
        <v>0</v>
      </c>
      <c r="N191" s="5"/>
      <c r="P191" s="157">
        <v>5</v>
      </c>
      <c r="Q191" s="104"/>
      <c r="R191" s="366"/>
      <c r="S191" s="366"/>
      <c r="T191" s="100"/>
      <c r="U191" s="93">
        <f t="shared" si="126"/>
        <v>0</v>
      </c>
      <c r="V191" s="13">
        <v>0</v>
      </c>
      <c r="W191" s="13">
        <v>0</v>
      </c>
      <c r="X191" s="60">
        <f t="shared" si="135"/>
        <v>0</v>
      </c>
      <c r="Y191" s="13">
        <v>0</v>
      </c>
      <c r="Z191" s="13">
        <v>0</v>
      </c>
      <c r="AA191" s="60">
        <f t="shared" si="127"/>
        <v>0</v>
      </c>
      <c r="AB191" s="13">
        <v>0</v>
      </c>
      <c r="AC191" s="60">
        <f t="shared" si="128"/>
        <v>0</v>
      </c>
      <c r="AD191" s="61">
        <f t="shared" si="129"/>
        <v>0</v>
      </c>
      <c r="AE191" s="5"/>
      <c r="AG191" s="157">
        <v>5</v>
      </c>
      <c r="AH191" s="104"/>
      <c r="AI191" s="366"/>
      <c r="AJ191" s="366"/>
      <c r="AK191" s="100"/>
      <c r="AL191" s="72">
        <f t="shared" si="130"/>
        <v>0</v>
      </c>
      <c r="AM191" s="13">
        <v>0</v>
      </c>
      <c r="AN191" s="13">
        <v>0</v>
      </c>
      <c r="AO191" s="44">
        <f t="shared" si="136"/>
        <v>0</v>
      </c>
      <c r="AP191" s="13">
        <v>0</v>
      </c>
      <c r="AQ191" s="13">
        <v>0</v>
      </c>
      <c r="AR191" s="44">
        <f t="shared" si="137"/>
        <v>0</v>
      </c>
      <c r="AS191" s="13">
        <v>0</v>
      </c>
      <c r="AT191" s="44">
        <f t="shared" si="138"/>
        <v>0</v>
      </c>
      <c r="AU191" s="45">
        <f t="shared" si="131"/>
        <v>0</v>
      </c>
    </row>
    <row r="192" spans="1:47" x14ac:dyDescent="0.35">
      <c r="A192" s="157">
        <v>6</v>
      </c>
      <c r="B192" s="104"/>
      <c r="C192" s="366"/>
      <c r="D192" s="366"/>
      <c r="E192" s="100"/>
      <c r="F192" s="13">
        <v>0</v>
      </c>
      <c r="G192" s="13">
        <v>0</v>
      </c>
      <c r="H192" s="14">
        <f t="shared" si="139"/>
        <v>0</v>
      </c>
      <c r="I192" s="13">
        <v>0</v>
      </c>
      <c r="J192" s="13">
        <v>0</v>
      </c>
      <c r="K192" s="14">
        <f>SUM(I192:J192)</f>
        <v>0</v>
      </c>
      <c r="L192" s="13">
        <v>0</v>
      </c>
      <c r="M192" s="15">
        <f t="shared" si="134"/>
        <v>0</v>
      </c>
      <c r="N192" s="5"/>
      <c r="P192" s="157">
        <v>6</v>
      </c>
      <c r="Q192" s="104"/>
      <c r="R192" s="366"/>
      <c r="S192" s="366"/>
      <c r="T192" s="100"/>
      <c r="U192" s="93">
        <f t="shared" si="126"/>
        <v>0</v>
      </c>
      <c r="V192" s="13">
        <v>0</v>
      </c>
      <c r="W192" s="13">
        <v>0</v>
      </c>
      <c r="X192" s="60">
        <f t="shared" si="135"/>
        <v>0</v>
      </c>
      <c r="Y192" s="13">
        <v>0</v>
      </c>
      <c r="Z192" s="13">
        <v>0</v>
      </c>
      <c r="AA192" s="60">
        <f t="shared" si="127"/>
        <v>0</v>
      </c>
      <c r="AB192" s="13">
        <v>0</v>
      </c>
      <c r="AC192" s="60">
        <f t="shared" si="128"/>
        <v>0</v>
      </c>
      <c r="AD192" s="61">
        <f t="shared" si="129"/>
        <v>0</v>
      </c>
      <c r="AE192" s="5"/>
      <c r="AG192" s="157">
        <v>6</v>
      </c>
      <c r="AH192" s="104"/>
      <c r="AI192" s="366"/>
      <c r="AJ192" s="366"/>
      <c r="AK192" s="100"/>
      <c r="AL192" s="72">
        <f t="shared" si="130"/>
        <v>0</v>
      </c>
      <c r="AM192" s="13">
        <v>0</v>
      </c>
      <c r="AN192" s="13">
        <v>0</v>
      </c>
      <c r="AO192" s="44">
        <f t="shared" si="136"/>
        <v>0</v>
      </c>
      <c r="AP192" s="13">
        <v>0</v>
      </c>
      <c r="AQ192" s="13">
        <v>0</v>
      </c>
      <c r="AR192" s="44">
        <f>SUM(AP192:AQ192)</f>
        <v>0</v>
      </c>
      <c r="AS192" s="13">
        <v>0</v>
      </c>
      <c r="AT192" s="44">
        <f t="shared" si="138"/>
        <v>0</v>
      </c>
      <c r="AU192" s="45">
        <f t="shared" si="131"/>
        <v>0</v>
      </c>
    </row>
    <row r="193" spans="1:47" x14ac:dyDescent="0.35">
      <c r="A193" s="459" t="s">
        <v>173</v>
      </c>
      <c r="B193" s="414"/>
      <c r="C193" s="366">
        <v>0</v>
      </c>
      <c r="D193" s="366"/>
      <c r="E193" s="100"/>
      <c r="F193" s="13">
        <v>0</v>
      </c>
      <c r="G193" s="13">
        <v>0</v>
      </c>
      <c r="H193" s="14">
        <f t="shared" si="139"/>
        <v>0</v>
      </c>
      <c r="I193" s="13">
        <v>0</v>
      </c>
      <c r="J193" s="13">
        <v>0</v>
      </c>
      <c r="K193" s="14">
        <f t="shared" si="133"/>
        <v>0</v>
      </c>
      <c r="L193" s="13">
        <v>0</v>
      </c>
      <c r="M193" s="15">
        <f t="shared" si="134"/>
        <v>0</v>
      </c>
      <c r="N193" s="5"/>
      <c r="P193" s="459" t="s">
        <v>173</v>
      </c>
      <c r="Q193" s="414"/>
      <c r="R193" s="366">
        <v>0</v>
      </c>
      <c r="S193" s="366"/>
      <c r="T193" s="100"/>
      <c r="U193" s="93">
        <f t="shared" si="126"/>
        <v>0</v>
      </c>
      <c r="V193" s="13">
        <v>0</v>
      </c>
      <c r="W193" s="13">
        <v>0</v>
      </c>
      <c r="X193" s="60">
        <f t="shared" si="135"/>
        <v>0</v>
      </c>
      <c r="Y193" s="13">
        <v>0</v>
      </c>
      <c r="Z193" s="13">
        <v>0</v>
      </c>
      <c r="AA193" s="60">
        <f t="shared" si="127"/>
        <v>0</v>
      </c>
      <c r="AB193" s="13">
        <v>0</v>
      </c>
      <c r="AC193" s="60">
        <f t="shared" si="128"/>
        <v>0</v>
      </c>
      <c r="AD193" s="61">
        <f t="shared" si="129"/>
        <v>0</v>
      </c>
      <c r="AE193" s="5"/>
      <c r="AG193" s="459" t="s">
        <v>173</v>
      </c>
      <c r="AH193" s="414"/>
      <c r="AI193" s="366">
        <v>0</v>
      </c>
      <c r="AJ193" s="366"/>
      <c r="AK193" s="100"/>
      <c r="AL193" s="72">
        <f t="shared" si="130"/>
        <v>0</v>
      </c>
      <c r="AM193" s="13">
        <v>0</v>
      </c>
      <c r="AN193" s="13">
        <v>0</v>
      </c>
      <c r="AO193" s="44">
        <f t="shared" si="136"/>
        <v>0</v>
      </c>
      <c r="AP193" s="13">
        <v>0</v>
      </c>
      <c r="AQ193" s="13">
        <v>0</v>
      </c>
      <c r="AR193" s="44">
        <f t="shared" si="137"/>
        <v>0</v>
      </c>
      <c r="AS193" s="13">
        <v>0</v>
      </c>
      <c r="AT193" s="44">
        <f t="shared" si="138"/>
        <v>0</v>
      </c>
      <c r="AU193" s="45">
        <f t="shared" si="131"/>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 si="140">SUM(I187:I193)</f>
        <v>0</v>
      </c>
      <c r="J194" s="22">
        <f t="shared" ref="J194" si="141">SUM(J187:J193)</f>
        <v>0</v>
      </c>
      <c r="K194" s="22">
        <f>SUM(K187:K193)</f>
        <v>0</v>
      </c>
      <c r="L194" s="22">
        <f t="shared" ref="L194" si="142">SUM(L187:L193)</f>
        <v>0</v>
      </c>
      <c r="M194" s="16">
        <f>SUM(M187:M193)</f>
        <v>0</v>
      </c>
      <c r="N194" s="5"/>
      <c r="P194" s="377" t="s">
        <v>200</v>
      </c>
      <c r="Q194" s="378"/>
      <c r="R194" s="369">
        <f>COUNTA(Q187:Q192)+R193</f>
        <v>0</v>
      </c>
      <c r="S194" s="369"/>
      <c r="T194" s="107"/>
      <c r="U194" s="131">
        <f t="shared" si="126"/>
        <v>0</v>
      </c>
      <c r="V194" s="67">
        <f>SUM(V187:V193)</f>
        <v>0</v>
      </c>
      <c r="W194" s="67">
        <f>SUM(W187:W193)</f>
        <v>0</v>
      </c>
      <c r="X194" s="67">
        <f t="shared" ref="X194:AB194" si="143">SUM(X187:X193)</f>
        <v>0</v>
      </c>
      <c r="Y194" s="67">
        <f t="shared" si="143"/>
        <v>0</v>
      </c>
      <c r="Z194" s="67">
        <f t="shared" si="143"/>
        <v>0</v>
      </c>
      <c r="AA194" s="67">
        <f t="shared" si="143"/>
        <v>0</v>
      </c>
      <c r="AB194" s="67">
        <f t="shared" si="143"/>
        <v>0</v>
      </c>
      <c r="AC194" s="67">
        <f>SUM(AC187:AC193)</f>
        <v>0</v>
      </c>
      <c r="AD194" s="59">
        <f>SUM(AD187:AD193)</f>
        <v>0</v>
      </c>
      <c r="AE194" s="5"/>
      <c r="AG194" s="377" t="s">
        <v>200</v>
      </c>
      <c r="AH194" s="378"/>
      <c r="AI194" s="421">
        <f>COUNTA(AH187:AH192)+AI193</f>
        <v>0</v>
      </c>
      <c r="AJ194" s="421"/>
      <c r="AK194" s="107"/>
      <c r="AL194" s="129">
        <f t="shared" si="130"/>
        <v>0</v>
      </c>
      <c r="AM194" s="42">
        <f>SUM(AM187:AM193)</f>
        <v>0</v>
      </c>
      <c r="AN194" s="42">
        <f>SUM(AN187:AN193)</f>
        <v>0</v>
      </c>
      <c r="AO194" s="42">
        <f t="shared" ref="AO194:AS194" si="144">SUM(AO187:AO193)</f>
        <v>0</v>
      </c>
      <c r="AP194" s="42">
        <f>SUM(AP187:AP193)</f>
        <v>0</v>
      </c>
      <c r="AQ194" s="42">
        <f t="shared" ref="AQ194" si="145">SUM(AQ187:AQ193)</f>
        <v>0</v>
      </c>
      <c r="AR194" s="42">
        <f t="shared" si="144"/>
        <v>0</v>
      </c>
      <c r="AS194" s="42">
        <f t="shared" si="144"/>
        <v>0</v>
      </c>
      <c r="AT194" s="42">
        <f>SUM(AT187:AT193)</f>
        <v>0</v>
      </c>
      <c r="AU194" s="43">
        <f t="shared" si="131"/>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46">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47">AU118</f>
        <v>0</v>
      </c>
      <c r="AM198" s="13">
        <v>0</v>
      </c>
      <c r="AN198" s="13">
        <v>0</v>
      </c>
      <c r="AO198" s="44">
        <f>SUM(AM198:AN198)</f>
        <v>0</v>
      </c>
      <c r="AP198" s="13">
        <v>0</v>
      </c>
      <c r="AQ198" s="13">
        <v>0</v>
      </c>
      <c r="AR198" s="44">
        <f>SUM(AP198:AQ198)</f>
        <v>0</v>
      </c>
      <c r="AS198" s="13">
        <v>0</v>
      </c>
      <c r="AT198" s="44">
        <f>SUM(AO198, AR198, AS198)</f>
        <v>0</v>
      </c>
      <c r="AU198" s="45">
        <f t="shared" ref="AU198:AU203" si="148">IF($S$244&lt;&gt;0, AC198+AL198-AT198, M198+AL198-AT198)</f>
        <v>0</v>
      </c>
    </row>
    <row r="199" spans="1:47" x14ac:dyDescent="0.35">
      <c r="A199" s="365">
        <v>0</v>
      </c>
      <c r="B199" s="366"/>
      <c r="C199" s="366" t="s">
        <v>20</v>
      </c>
      <c r="D199" s="366"/>
      <c r="E199" s="100"/>
      <c r="F199" s="13">
        <v>0</v>
      </c>
      <c r="G199" s="13">
        <v>0</v>
      </c>
      <c r="H199" s="14">
        <f t="shared" ref="H199" si="149">SUM(F199:G199)</f>
        <v>0</v>
      </c>
      <c r="I199" s="13">
        <v>0</v>
      </c>
      <c r="J199" s="13">
        <v>0</v>
      </c>
      <c r="K199" s="14">
        <f>SUM(I199:J199)</f>
        <v>0</v>
      </c>
      <c r="L199" s="13">
        <v>0</v>
      </c>
      <c r="M199" s="15">
        <f t="shared" ref="M199:M201" si="150">SUM(H199, K199, L199)</f>
        <v>0</v>
      </c>
      <c r="N199" s="6"/>
      <c r="P199" s="365">
        <v>0</v>
      </c>
      <c r="Q199" s="366"/>
      <c r="R199" s="366" t="s">
        <v>20</v>
      </c>
      <c r="S199" s="366"/>
      <c r="T199" s="100"/>
      <c r="U199" s="93">
        <f t="shared" si="146"/>
        <v>0</v>
      </c>
      <c r="V199" s="13">
        <v>0</v>
      </c>
      <c r="W199" s="13">
        <v>0</v>
      </c>
      <c r="X199" s="60">
        <f t="shared" ref="X199:X202" si="151">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47"/>
        <v>0</v>
      </c>
      <c r="AM199" s="13">
        <v>0</v>
      </c>
      <c r="AN199" s="13">
        <v>0</v>
      </c>
      <c r="AO199" s="44">
        <f t="shared" ref="AO199:AO202" si="152">SUM(AM199:AN199)</f>
        <v>0</v>
      </c>
      <c r="AP199" s="13">
        <v>0</v>
      </c>
      <c r="AQ199" s="13">
        <v>0</v>
      </c>
      <c r="AR199" s="44">
        <f>SUM(AP199:AQ199)</f>
        <v>0</v>
      </c>
      <c r="AS199" s="13">
        <v>0</v>
      </c>
      <c r="AT199" s="44">
        <f t="shared" ref="AT199:AT202" si="153">SUM(AO199, AR199, AS199)</f>
        <v>0</v>
      </c>
      <c r="AU199" s="45">
        <f t="shared" si="148"/>
        <v>0</v>
      </c>
    </row>
    <row r="200" spans="1:47" x14ac:dyDescent="0.35">
      <c r="A200" s="365">
        <v>0</v>
      </c>
      <c r="B200" s="366"/>
      <c r="C200" s="366" t="s">
        <v>21</v>
      </c>
      <c r="D200" s="366"/>
      <c r="E200" s="100"/>
      <c r="F200" s="13">
        <v>0</v>
      </c>
      <c r="G200" s="13">
        <v>0</v>
      </c>
      <c r="H200" s="14">
        <f>SUM(F200:G200)</f>
        <v>0</v>
      </c>
      <c r="I200" s="13">
        <v>0</v>
      </c>
      <c r="J200" s="13">
        <v>0</v>
      </c>
      <c r="K200" s="14">
        <f t="shared" ref="K200:K202" si="154">SUM(I200:J200)</f>
        <v>0</v>
      </c>
      <c r="L200" s="13">
        <v>0</v>
      </c>
      <c r="M200" s="15">
        <f t="shared" si="150"/>
        <v>0</v>
      </c>
      <c r="N200" s="6"/>
      <c r="P200" s="365">
        <v>0</v>
      </c>
      <c r="Q200" s="366"/>
      <c r="R200" s="366" t="s">
        <v>21</v>
      </c>
      <c r="S200" s="366"/>
      <c r="T200" s="100"/>
      <c r="U200" s="93">
        <f t="shared" si="146"/>
        <v>0</v>
      </c>
      <c r="V200" s="13">
        <v>0</v>
      </c>
      <c r="W200" s="13">
        <v>0</v>
      </c>
      <c r="X200" s="60">
        <f t="shared" si="151"/>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47"/>
        <v>0</v>
      </c>
      <c r="AM200" s="13">
        <v>0</v>
      </c>
      <c r="AN200" s="13">
        <v>0</v>
      </c>
      <c r="AO200" s="44">
        <f t="shared" si="152"/>
        <v>0</v>
      </c>
      <c r="AP200" s="13">
        <v>0</v>
      </c>
      <c r="AQ200" s="13">
        <v>0</v>
      </c>
      <c r="AR200" s="44">
        <f>SUM(AP200:AQ200)</f>
        <v>0</v>
      </c>
      <c r="AS200" s="13">
        <v>0</v>
      </c>
      <c r="AT200" s="44">
        <f t="shared" si="153"/>
        <v>0</v>
      </c>
      <c r="AU200" s="45">
        <f t="shared" si="148"/>
        <v>0</v>
      </c>
    </row>
    <row r="201" spans="1:47" x14ac:dyDescent="0.35">
      <c r="A201" s="365">
        <v>0</v>
      </c>
      <c r="B201" s="366"/>
      <c r="C201" s="366" t="s">
        <v>22</v>
      </c>
      <c r="D201" s="366"/>
      <c r="E201" s="100"/>
      <c r="F201" s="13">
        <v>0</v>
      </c>
      <c r="G201" s="13">
        <v>0</v>
      </c>
      <c r="H201" s="14">
        <f t="shared" ref="H201:H202" si="155">SUM(F201:G201)</f>
        <v>0</v>
      </c>
      <c r="I201" s="13">
        <v>0</v>
      </c>
      <c r="J201" s="13">
        <v>0</v>
      </c>
      <c r="K201" s="14">
        <f>SUM(I201:J201)</f>
        <v>0</v>
      </c>
      <c r="L201" s="13">
        <v>0</v>
      </c>
      <c r="M201" s="15">
        <f t="shared" si="150"/>
        <v>0</v>
      </c>
      <c r="N201" s="6"/>
      <c r="P201" s="365">
        <v>0</v>
      </c>
      <c r="Q201" s="366"/>
      <c r="R201" s="366" t="s">
        <v>22</v>
      </c>
      <c r="S201" s="366"/>
      <c r="T201" s="100"/>
      <c r="U201" s="93">
        <f t="shared" si="146"/>
        <v>0</v>
      </c>
      <c r="V201" s="13">
        <v>0</v>
      </c>
      <c r="W201" s="13">
        <v>0</v>
      </c>
      <c r="X201" s="60">
        <f t="shared" si="151"/>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47"/>
        <v>0</v>
      </c>
      <c r="AM201" s="13">
        <v>0</v>
      </c>
      <c r="AN201" s="13">
        <v>0</v>
      </c>
      <c r="AO201" s="44">
        <f t="shared" si="152"/>
        <v>0</v>
      </c>
      <c r="AP201" s="13">
        <v>0</v>
      </c>
      <c r="AQ201" s="13">
        <v>0</v>
      </c>
      <c r="AR201" s="44">
        <f t="shared" ref="AR201:AR202" si="156">SUM(AP201:AQ201)</f>
        <v>0</v>
      </c>
      <c r="AS201" s="13">
        <v>0</v>
      </c>
      <c r="AT201" s="44">
        <f t="shared" si="153"/>
        <v>0</v>
      </c>
      <c r="AU201" s="45">
        <f t="shared" si="148"/>
        <v>0</v>
      </c>
    </row>
    <row r="202" spans="1:47" x14ac:dyDescent="0.35">
      <c r="A202" s="365">
        <v>0</v>
      </c>
      <c r="B202" s="366"/>
      <c r="C202" s="366" t="s">
        <v>23</v>
      </c>
      <c r="D202" s="366"/>
      <c r="E202" s="100"/>
      <c r="F202" s="13">
        <v>0</v>
      </c>
      <c r="G202" s="13">
        <v>0</v>
      </c>
      <c r="H202" s="14">
        <f t="shared" si="155"/>
        <v>0</v>
      </c>
      <c r="I202" s="13">
        <v>0</v>
      </c>
      <c r="J202" s="13">
        <v>0</v>
      </c>
      <c r="K202" s="14">
        <f t="shared" si="154"/>
        <v>0</v>
      </c>
      <c r="L202" s="13">
        <v>0</v>
      </c>
      <c r="M202" s="15">
        <f>SUM(H202, K202, L202)</f>
        <v>0</v>
      </c>
      <c r="N202" s="6"/>
      <c r="P202" s="365">
        <v>0</v>
      </c>
      <c r="Q202" s="366"/>
      <c r="R202" s="366" t="s">
        <v>23</v>
      </c>
      <c r="S202" s="366"/>
      <c r="T202" s="100"/>
      <c r="U202" s="93">
        <f t="shared" si="146"/>
        <v>0</v>
      </c>
      <c r="V202" s="13">
        <v>0</v>
      </c>
      <c r="W202" s="13">
        <v>0</v>
      </c>
      <c r="X202" s="60">
        <f t="shared" si="151"/>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47"/>
        <v>0</v>
      </c>
      <c r="AM202" s="13">
        <v>0</v>
      </c>
      <c r="AN202" s="13">
        <v>0</v>
      </c>
      <c r="AO202" s="44">
        <f t="shared" si="152"/>
        <v>0</v>
      </c>
      <c r="AP202" s="13">
        <v>0</v>
      </c>
      <c r="AQ202" s="13">
        <v>0</v>
      </c>
      <c r="AR202" s="44">
        <f t="shared" si="156"/>
        <v>0</v>
      </c>
      <c r="AS202" s="13">
        <v>0</v>
      </c>
      <c r="AT202" s="44">
        <f t="shared" si="153"/>
        <v>0</v>
      </c>
      <c r="AU202" s="45">
        <f t="shared" si="148"/>
        <v>0</v>
      </c>
    </row>
    <row r="203" spans="1:47" ht="16" thickBot="1" x14ac:dyDescent="0.4">
      <c r="A203" s="377" t="s">
        <v>174</v>
      </c>
      <c r="B203" s="378"/>
      <c r="C203" s="456">
        <f>SUM(A198:B202)</f>
        <v>0</v>
      </c>
      <c r="D203" s="456"/>
      <c r="E203" s="107"/>
      <c r="F203" s="22">
        <f>SUM(F198:F202)</f>
        <v>0</v>
      </c>
      <c r="G203" s="22">
        <f t="shared" ref="G203:J203" si="157">SUM(G198:G202)</f>
        <v>0</v>
      </c>
      <c r="H203" s="22">
        <f t="shared" si="157"/>
        <v>0</v>
      </c>
      <c r="I203" s="22">
        <f t="shared" si="157"/>
        <v>0</v>
      </c>
      <c r="J203" s="22">
        <f t="shared" si="157"/>
        <v>0</v>
      </c>
      <c r="K203" s="22">
        <f>SUM(K198:K202)</f>
        <v>0</v>
      </c>
      <c r="L203" s="22">
        <f t="shared" ref="L203" si="158">SUM(L198:L202)</f>
        <v>0</v>
      </c>
      <c r="M203" s="16">
        <f>SUM(M198:M202)</f>
        <v>0</v>
      </c>
      <c r="N203" s="6"/>
      <c r="P203" s="4" t="s">
        <v>174</v>
      </c>
      <c r="Q203" s="107"/>
      <c r="R203" s="369">
        <f>SUM(P198:Q202)</f>
        <v>0</v>
      </c>
      <c r="S203" s="369"/>
      <c r="T203" s="105"/>
      <c r="U203" s="131">
        <f t="shared" si="146"/>
        <v>0</v>
      </c>
      <c r="V203" s="67">
        <f>SUM(V198:V202)</f>
        <v>0</v>
      </c>
      <c r="W203" s="67">
        <f t="shared" ref="W203:AB203" si="159">SUM(W198:W202)</f>
        <v>0</v>
      </c>
      <c r="X203" s="67">
        <f t="shared" si="159"/>
        <v>0</v>
      </c>
      <c r="Y203" s="67">
        <f>SUM(Y198:Y202)</f>
        <v>0</v>
      </c>
      <c r="Z203" s="67">
        <f t="shared" ref="Z203" si="160">SUM(Z198:Z202)</f>
        <v>0</v>
      </c>
      <c r="AA203" s="67">
        <f t="shared" si="159"/>
        <v>0</v>
      </c>
      <c r="AB203" s="67">
        <f t="shared" si="159"/>
        <v>0</v>
      </c>
      <c r="AC203" s="67">
        <f>SUM(AC198:AC202)</f>
        <v>0</v>
      </c>
      <c r="AD203" s="59">
        <f>SUM(AD198:AD202)</f>
        <v>0</v>
      </c>
      <c r="AE203" s="6"/>
      <c r="AG203" s="4" t="s">
        <v>174</v>
      </c>
      <c r="AH203" s="107"/>
      <c r="AI203" s="421">
        <f>SUM(AG198:AH202)</f>
        <v>0</v>
      </c>
      <c r="AJ203" s="421"/>
      <c r="AK203" s="105"/>
      <c r="AL203" s="129">
        <f t="shared" si="147"/>
        <v>0</v>
      </c>
      <c r="AM203" s="42">
        <f>SUM(AM198:AM202)</f>
        <v>0</v>
      </c>
      <c r="AN203" s="42">
        <f t="shared" ref="AN203:AS203" si="161">SUM(AN198:AN202)</f>
        <v>0</v>
      </c>
      <c r="AO203" s="42">
        <f t="shared" si="161"/>
        <v>0</v>
      </c>
      <c r="AP203" s="42">
        <f>SUM(AP198:AP202)</f>
        <v>0</v>
      </c>
      <c r="AQ203" s="42">
        <f t="shared" ref="AQ203" si="162">SUM(AQ198:AQ202)</f>
        <v>0</v>
      </c>
      <c r="AR203" s="42">
        <f t="shared" si="161"/>
        <v>0</v>
      </c>
      <c r="AS203" s="42">
        <f t="shared" si="161"/>
        <v>0</v>
      </c>
      <c r="AT203" s="42">
        <f>SUM(AT198:AT202)</f>
        <v>0</v>
      </c>
      <c r="AU203" s="43">
        <f t="shared" si="148"/>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63">SUM(G203, G194)</f>
        <v>0</v>
      </c>
      <c r="H205" s="20">
        <f>SUM(H203, H194)</f>
        <v>0</v>
      </c>
      <c r="I205" s="20">
        <f t="shared" ref="I205:L205" si="164">SUM(I203, I194)</f>
        <v>0</v>
      </c>
      <c r="J205" s="20">
        <f t="shared" si="164"/>
        <v>0</v>
      </c>
      <c r="K205" s="20">
        <f t="shared" si="164"/>
        <v>0</v>
      </c>
      <c r="L205" s="20">
        <f t="shared" si="164"/>
        <v>0</v>
      </c>
      <c r="M205" s="19">
        <f>SUM(M203, M194)</f>
        <v>0</v>
      </c>
      <c r="N205" s="6"/>
      <c r="P205" s="460" t="s">
        <v>180</v>
      </c>
      <c r="Q205" s="461"/>
      <c r="R205" s="461"/>
      <c r="S205" s="461"/>
      <c r="T205" s="461"/>
      <c r="U205" s="132">
        <f>AU125</f>
        <v>0</v>
      </c>
      <c r="V205" s="62">
        <f>SUM(V203, V194)</f>
        <v>0</v>
      </c>
      <c r="W205" s="62">
        <f t="shared" ref="W205" si="165">SUM(W203, W194)</f>
        <v>0</v>
      </c>
      <c r="X205" s="62">
        <f>SUM(X203, X194)</f>
        <v>0</v>
      </c>
      <c r="Y205" s="62">
        <f>SUM(Y203, Y194)</f>
        <v>0</v>
      </c>
      <c r="Z205" s="62">
        <f t="shared" ref="Z205" si="166">SUM(Z203, Z194)</f>
        <v>0</v>
      </c>
      <c r="AA205" s="62">
        <f t="shared" ref="AA205:AB205" si="167">SUM(AA203, AA194)</f>
        <v>0</v>
      </c>
      <c r="AB205" s="62">
        <f t="shared" si="167"/>
        <v>0</v>
      </c>
      <c r="AC205" s="62">
        <f>SUM(AC203, AC194)</f>
        <v>0</v>
      </c>
      <c r="AD205" s="63">
        <f>SUM(AD203, AD194)</f>
        <v>0</v>
      </c>
      <c r="AE205" s="6"/>
      <c r="AG205" s="460" t="s">
        <v>180</v>
      </c>
      <c r="AH205" s="461"/>
      <c r="AI205" s="461"/>
      <c r="AJ205" s="461"/>
      <c r="AK205" s="461"/>
      <c r="AL205" s="130">
        <f>AU125</f>
        <v>0</v>
      </c>
      <c r="AM205" s="46">
        <f>SUM(AM203, AM194)</f>
        <v>0</v>
      </c>
      <c r="AN205" s="46">
        <f t="shared" ref="AN205" si="168">SUM(AN203, AN194)</f>
        <v>0</v>
      </c>
      <c r="AO205" s="46">
        <f>SUM(AO203, AO194)</f>
        <v>0</v>
      </c>
      <c r="AP205" s="46">
        <f>SUM(AP203, AP194)</f>
        <v>0</v>
      </c>
      <c r="AQ205" s="46">
        <f t="shared" ref="AQ205:AR205" si="169">SUM(AQ203, AQ194)</f>
        <v>0</v>
      </c>
      <c r="AR205" s="46">
        <f t="shared" si="169"/>
        <v>0</v>
      </c>
      <c r="AS205" s="46">
        <f t="shared" ref="AS205:AT205" si="170">SUM(AS203, AS194)</f>
        <v>0</v>
      </c>
      <c r="AT205" s="46">
        <f t="shared" si="170"/>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 si="171">SUM(K209:K211)</f>
        <v>0</v>
      </c>
      <c r="L212" s="22">
        <f t="shared" ref="L212" si="172">SUM(L209:L211)</f>
        <v>0</v>
      </c>
      <c r="M212" s="16">
        <f>SUM(J212:L212)</f>
        <v>0</v>
      </c>
      <c r="N212" s="6"/>
      <c r="P212" s="379" t="s">
        <v>25</v>
      </c>
      <c r="Q212" s="380"/>
      <c r="R212" s="380"/>
      <c r="S212" s="380"/>
      <c r="T212" s="380"/>
      <c r="U212" s="380"/>
      <c r="V212" s="380"/>
      <c r="W212" s="380"/>
      <c r="X212" s="380"/>
      <c r="Y212" s="119">
        <f>AU132</f>
        <v>0</v>
      </c>
      <c r="Z212" s="67">
        <f>SUM(Z209:Z211)</f>
        <v>0</v>
      </c>
      <c r="AA212" s="67">
        <f t="shared" ref="AA212:AD212" si="173">SUM(AA209:AA211)</f>
        <v>0</v>
      </c>
      <c r="AB212" s="67">
        <f t="shared" si="173"/>
        <v>0</v>
      </c>
      <c r="AC212" s="67">
        <f t="shared" si="173"/>
        <v>0</v>
      </c>
      <c r="AD212" s="59">
        <f t="shared" si="173"/>
        <v>0</v>
      </c>
      <c r="AE212" s="6"/>
      <c r="AG212" s="379" t="s">
        <v>25</v>
      </c>
      <c r="AH212" s="380"/>
      <c r="AI212" s="380"/>
      <c r="AJ212" s="380"/>
      <c r="AK212" s="380"/>
      <c r="AL212" s="380"/>
      <c r="AM212" s="380"/>
      <c r="AN212" s="380"/>
      <c r="AO212" s="380"/>
      <c r="AP212" s="71">
        <f>AU132</f>
        <v>0</v>
      </c>
      <c r="AQ212" s="42">
        <f>SUM(AQ209:AQ211)</f>
        <v>0</v>
      </c>
      <c r="AR212" s="42">
        <f t="shared" ref="AR212" si="174">SUM(AR209:AR211)</f>
        <v>0</v>
      </c>
      <c r="AS212" s="42">
        <f t="shared" ref="AS212:AT212" si="175">SUM(AS209:AS211)</f>
        <v>0</v>
      </c>
      <c r="AT212" s="42">
        <f t="shared" si="17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 si="176">SUM(K215:K217)</f>
        <v>0</v>
      </c>
      <c r="L218" s="22">
        <f t="shared" ref="L218" si="177">SUM(L215:L217)</f>
        <v>0</v>
      </c>
      <c r="M218" s="16">
        <f>SUM(J218:L218)</f>
        <v>0</v>
      </c>
      <c r="N218" s="6"/>
      <c r="P218" s="379" t="s">
        <v>26</v>
      </c>
      <c r="Q218" s="380"/>
      <c r="R218" s="380"/>
      <c r="S218" s="380"/>
      <c r="T218" s="380"/>
      <c r="U218" s="380"/>
      <c r="V218" s="380"/>
      <c r="W218" s="380"/>
      <c r="X218" s="380"/>
      <c r="Y218" s="119">
        <f>AU138</f>
        <v>0</v>
      </c>
      <c r="Z218" s="67">
        <f>SUM(Z215:Z217)</f>
        <v>0</v>
      </c>
      <c r="AA218" s="67">
        <f t="shared" ref="AA218" si="178">SUM(AA215:AA217)</f>
        <v>0</v>
      </c>
      <c r="AB218" s="67">
        <f t="shared" ref="AB218:AD218" si="179">SUM(AB215:AB217)</f>
        <v>0</v>
      </c>
      <c r="AC218" s="67">
        <f t="shared" si="179"/>
        <v>0</v>
      </c>
      <c r="AD218" s="59">
        <f t="shared" si="179"/>
        <v>0</v>
      </c>
      <c r="AE218" s="6"/>
      <c r="AG218" s="379" t="s">
        <v>26</v>
      </c>
      <c r="AH218" s="380"/>
      <c r="AI218" s="380"/>
      <c r="AJ218" s="380"/>
      <c r="AK218" s="380"/>
      <c r="AL218" s="380"/>
      <c r="AM218" s="380"/>
      <c r="AN218" s="380"/>
      <c r="AO218" s="380"/>
      <c r="AP218" s="71">
        <f>AU138</f>
        <v>0</v>
      </c>
      <c r="AQ218" s="42">
        <f>SUM(AQ215:AQ217)</f>
        <v>0</v>
      </c>
      <c r="AR218" s="42">
        <f t="shared" ref="AR218" si="180">SUM(AR215:AR217)</f>
        <v>0</v>
      </c>
      <c r="AS218" s="42">
        <f t="shared" ref="AS218:AT218" si="181">SUM(AS215:AS217)</f>
        <v>0</v>
      </c>
      <c r="AT218" s="42">
        <f t="shared" si="181"/>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82">SUM(J221:L221)</f>
        <v>0</v>
      </c>
      <c r="N221" s="6"/>
      <c r="P221" s="8">
        <v>1</v>
      </c>
      <c r="Q221" s="7" t="s">
        <v>28</v>
      </c>
      <c r="R221" s="376"/>
      <c r="S221" s="376"/>
      <c r="T221" s="376"/>
      <c r="U221" s="376"/>
      <c r="V221" s="376"/>
      <c r="W221" s="376"/>
      <c r="X221" s="376"/>
      <c r="Y221" s="95">
        <f t="shared" ref="Y221:Y232" si="183">AU141</f>
        <v>0</v>
      </c>
      <c r="Z221" s="13">
        <v>0</v>
      </c>
      <c r="AA221" s="13">
        <v>0</v>
      </c>
      <c r="AB221" s="13">
        <v>0</v>
      </c>
      <c r="AC221" s="60">
        <f t="shared" ref="AC221:AC231" si="184">SUM(Z221:AB221)</f>
        <v>0</v>
      </c>
      <c r="AD221" s="61">
        <f t="shared" ref="AD221:AD231" si="185">M221-AC221</f>
        <v>0</v>
      </c>
      <c r="AE221" s="6"/>
      <c r="AG221" s="8">
        <v>1</v>
      </c>
      <c r="AH221" s="7" t="s">
        <v>28</v>
      </c>
      <c r="AI221" s="376"/>
      <c r="AJ221" s="376"/>
      <c r="AK221" s="376"/>
      <c r="AL221" s="376"/>
      <c r="AM221" s="376"/>
      <c r="AN221" s="376"/>
      <c r="AO221" s="376"/>
      <c r="AP221" s="70">
        <f t="shared" ref="AP221:AP232" si="186">AU141</f>
        <v>0</v>
      </c>
      <c r="AQ221" s="13">
        <v>0</v>
      </c>
      <c r="AR221" s="13">
        <v>0</v>
      </c>
      <c r="AS221" s="13">
        <v>0</v>
      </c>
      <c r="AT221" s="44">
        <f t="shared" ref="AT221:AT231" si="187">SUM(AQ221:AS221)</f>
        <v>0</v>
      </c>
      <c r="AU221" s="45">
        <f t="shared" ref="AU221:AU232" si="188">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83"/>
        <v>0</v>
      </c>
      <c r="Z222" s="13">
        <v>0</v>
      </c>
      <c r="AA222" s="13">
        <v>0</v>
      </c>
      <c r="AB222" s="13">
        <v>0</v>
      </c>
      <c r="AC222" s="60">
        <f t="shared" si="184"/>
        <v>0</v>
      </c>
      <c r="AD222" s="61">
        <f t="shared" si="185"/>
        <v>0</v>
      </c>
      <c r="AE222" s="6"/>
      <c r="AG222" s="8">
        <v>2</v>
      </c>
      <c r="AH222" s="7" t="s">
        <v>31</v>
      </c>
      <c r="AI222" s="376"/>
      <c r="AJ222" s="376"/>
      <c r="AK222" s="376"/>
      <c r="AL222" s="376"/>
      <c r="AM222" s="376"/>
      <c r="AN222" s="376"/>
      <c r="AO222" s="376"/>
      <c r="AP222" s="70">
        <f t="shared" si="186"/>
        <v>0</v>
      </c>
      <c r="AQ222" s="13">
        <v>0</v>
      </c>
      <c r="AR222" s="13">
        <v>0</v>
      </c>
      <c r="AS222" s="13">
        <v>0</v>
      </c>
      <c r="AT222" s="44">
        <f t="shared" si="187"/>
        <v>0</v>
      </c>
      <c r="AU222" s="45">
        <f t="shared" si="188"/>
        <v>0</v>
      </c>
    </row>
    <row r="223" spans="1:47" x14ac:dyDescent="0.35">
      <c r="A223" s="8">
        <v>3</v>
      </c>
      <c r="B223" s="7" t="s">
        <v>32</v>
      </c>
      <c r="C223" s="376"/>
      <c r="D223" s="376"/>
      <c r="E223" s="376"/>
      <c r="F223" s="376"/>
      <c r="G223" s="376"/>
      <c r="H223" s="376"/>
      <c r="I223" s="376"/>
      <c r="J223" s="13">
        <v>0</v>
      </c>
      <c r="K223" s="13">
        <v>0</v>
      </c>
      <c r="L223" s="13">
        <v>0</v>
      </c>
      <c r="M223" s="15">
        <f t="shared" si="182"/>
        <v>0</v>
      </c>
      <c r="N223" s="6"/>
      <c r="P223" s="8">
        <v>3</v>
      </c>
      <c r="Q223" s="7" t="s">
        <v>32</v>
      </c>
      <c r="R223" s="376"/>
      <c r="S223" s="376"/>
      <c r="T223" s="376"/>
      <c r="U223" s="376"/>
      <c r="V223" s="376"/>
      <c r="W223" s="376"/>
      <c r="X223" s="376"/>
      <c r="Y223" s="95">
        <f t="shared" si="183"/>
        <v>0</v>
      </c>
      <c r="Z223" s="13">
        <v>0</v>
      </c>
      <c r="AA223" s="13">
        <v>0</v>
      </c>
      <c r="AB223" s="13">
        <v>0</v>
      </c>
      <c r="AC223" s="60">
        <f t="shared" si="184"/>
        <v>0</v>
      </c>
      <c r="AD223" s="61">
        <f t="shared" si="185"/>
        <v>0</v>
      </c>
      <c r="AE223" s="6"/>
      <c r="AG223" s="8">
        <v>3</v>
      </c>
      <c r="AH223" s="7" t="s">
        <v>32</v>
      </c>
      <c r="AI223" s="376"/>
      <c r="AJ223" s="376"/>
      <c r="AK223" s="376"/>
      <c r="AL223" s="376"/>
      <c r="AM223" s="376"/>
      <c r="AN223" s="376"/>
      <c r="AO223" s="376"/>
      <c r="AP223" s="70">
        <f t="shared" si="186"/>
        <v>0</v>
      </c>
      <c r="AQ223" s="13">
        <v>0</v>
      </c>
      <c r="AR223" s="13">
        <v>0</v>
      </c>
      <c r="AS223" s="13">
        <v>0</v>
      </c>
      <c r="AT223" s="44">
        <f t="shared" si="187"/>
        <v>0</v>
      </c>
      <c r="AU223" s="45">
        <f t="shared" si="188"/>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83"/>
        <v>0</v>
      </c>
      <c r="Z224" s="13">
        <v>0</v>
      </c>
      <c r="AA224" s="13">
        <v>0</v>
      </c>
      <c r="AB224" s="13">
        <v>0</v>
      </c>
      <c r="AC224" s="60">
        <f t="shared" si="184"/>
        <v>0</v>
      </c>
      <c r="AD224" s="61">
        <f t="shared" si="185"/>
        <v>0</v>
      </c>
      <c r="AE224" s="6"/>
      <c r="AG224" s="8">
        <v>4</v>
      </c>
      <c r="AH224" s="7" t="s">
        <v>68</v>
      </c>
      <c r="AI224" s="376"/>
      <c r="AJ224" s="376"/>
      <c r="AK224" s="376"/>
      <c r="AL224" s="376"/>
      <c r="AM224" s="376"/>
      <c r="AN224" s="376"/>
      <c r="AO224" s="376"/>
      <c r="AP224" s="70">
        <f t="shared" si="186"/>
        <v>0</v>
      </c>
      <c r="AQ224" s="13">
        <v>0</v>
      </c>
      <c r="AR224" s="13">
        <v>0</v>
      </c>
      <c r="AS224" s="13">
        <v>0</v>
      </c>
      <c r="AT224" s="44">
        <f t="shared" si="187"/>
        <v>0</v>
      </c>
      <c r="AU224" s="45">
        <f t="shared" si="188"/>
        <v>0</v>
      </c>
    </row>
    <row r="225" spans="1:134" x14ac:dyDescent="0.35">
      <c r="A225" s="8">
        <v>5</v>
      </c>
      <c r="B225" s="7" t="s">
        <v>29</v>
      </c>
      <c r="C225" s="376"/>
      <c r="D225" s="376"/>
      <c r="E225" s="376"/>
      <c r="F225" s="376"/>
      <c r="G225" s="376"/>
      <c r="H225" s="376"/>
      <c r="I225" s="376"/>
      <c r="J225" s="13">
        <v>0</v>
      </c>
      <c r="K225" s="13">
        <v>0</v>
      </c>
      <c r="L225" s="13">
        <v>0</v>
      </c>
      <c r="M225" s="15">
        <f t="shared" si="182"/>
        <v>0</v>
      </c>
      <c r="N225" s="6"/>
      <c r="P225" s="8">
        <v>5</v>
      </c>
      <c r="Q225" s="7" t="s">
        <v>29</v>
      </c>
      <c r="R225" s="376"/>
      <c r="S225" s="376"/>
      <c r="T225" s="376"/>
      <c r="U225" s="376"/>
      <c r="V225" s="376"/>
      <c r="W225" s="376"/>
      <c r="X225" s="376"/>
      <c r="Y225" s="95">
        <f t="shared" si="183"/>
        <v>0</v>
      </c>
      <c r="Z225" s="13">
        <v>0</v>
      </c>
      <c r="AA225" s="13">
        <v>0</v>
      </c>
      <c r="AB225" s="13">
        <v>0</v>
      </c>
      <c r="AC225" s="60">
        <f t="shared" si="184"/>
        <v>0</v>
      </c>
      <c r="AD225" s="61">
        <f t="shared" si="185"/>
        <v>0</v>
      </c>
      <c r="AE225" s="6"/>
      <c r="AG225" s="8">
        <v>5</v>
      </c>
      <c r="AH225" s="7" t="s">
        <v>29</v>
      </c>
      <c r="AI225" s="376"/>
      <c r="AJ225" s="376"/>
      <c r="AK225" s="376"/>
      <c r="AL225" s="376"/>
      <c r="AM225" s="376"/>
      <c r="AN225" s="376"/>
      <c r="AO225" s="376"/>
      <c r="AP225" s="70">
        <f t="shared" si="186"/>
        <v>0</v>
      </c>
      <c r="AQ225" s="13">
        <v>0</v>
      </c>
      <c r="AR225" s="13">
        <v>0</v>
      </c>
      <c r="AS225" s="13">
        <v>0</v>
      </c>
      <c r="AT225" s="44">
        <f t="shared" si="187"/>
        <v>0</v>
      </c>
      <c r="AU225" s="45">
        <f t="shared" si="188"/>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83"/>
        <v>0</v>
      </c>
      <c r="Z226" s="13">
        <v>0</v>
      </c>
      <c r="AA226" s="13">
        <v>0</v>
      </c>
      <c r="AB226" s="13">
        <v>0</v>
      </c>
      <c r="AC226" s="60">
        <f t="shared" si="184"/>
        <v>0</v>
      </c>
      <c r="AD226" s="61">
        <f t="shared" si="185"/>
        <v>0</v>
      </c>
      <c r="AE226" s="6"/>
      <c r="AG226" s="8">
        <v>6</v>
      </c>
      <c r="AH226" s="7" t="s">
        <v>30</v>
      </c>
      <c r="AI226" s="376"/>
      <c r="AJ226" s="376"/>
      <c r="AK226" s="376"/>
      <c r="AL226" s="376"/>
      <c r="AM226" s="376"/>
      <c r="AN226" s="376"/>
      <c r="AO226" s="376"/>
      <c r="AP226" s="70">
        <f t="shared" si="186"/>
        <v>0</v>
      </c>
      <c r="AQ226" s="13">
        <v>0</v>
      </c>
      <c r="AR226" s="13">
        <v>0</v>
      </c>
      <c r="AS226" s="13">
        <v>0</v>
      </c>
      <c r="AT226" s="44">
        <f t="shared" si="187"/>
        <v>0</v>
      </c>
      <c r="AU226" s="45">
        <f t="shared" si="188"/>
        <v>0</v>
      </c>
    </row>
    <row r="227" spans="1:134" x14ac:dyDescent="0.35">
      <c r="A227" s="8">
        <v>7</v>
      </c>
      <c r="B227" s="7" t="s">
        <v>34</v>
      </c>
      <c r="C227" s="376"/>
      <c r="D227" s="376"/>
      <c r="E227" s="376"/>
      <c r="F227" s="376"/>
      <c r="G227" s="376"/>
      <c r="H227" s="376"/>
      <c r="I227" s="376"/>
      <c r="J227" s="13">
        <v>0</v>
      </c>
      <c r="K227" s="13">
        <v>0</v>
      </c>
      <c r="L227" s="13">
        <v>0</v>
      </c>
      <c r="M227" s="15">
        <f t="shared" si="182"/>
        <v>0</v>
      </c>
      <c r="N227" s="6"/>
      <c r="P227" s="8">
        <v>7</v>
      </c>
      <c r="Q227" s="7" t="s">
        <v>34</v>
      </c>
      <c r="R227" s="376"/>
      <c r="S227" s="376"/>
      <c r="T227" s="376"/>
      <c r="U227" s="376"/>
      <c r="V227" s="376"/>
      <c r="W227" s="376"/>
      <c r="X227" s="376"/>
      <c r="Y227" s="95">
        <f t="shared" si="183"/>
        <v>0</v>
      </c>
      <c r="Z227" s="13">
        <v>0</v>
      </c>
      <c r="AA227" s="13">
        <v>0</v>
      </c>
      <c r="AB227" s="13">
        <v>0</v>
      </c>
      <c r="AC227" s="60">
        <f t="shared" si="184"/>
        <v>0</v>
      </c>
      <c r="AD227" s="61">
        <f t="shared" si="185"/>
        <v>0</v>
      </c>
      <c r="AE227" s="6"/>
      <c r="AG227" s="8">
        <v>7</v>
      </c>
      <c r="AH227" s="7" t="s">
        <v>34</v>
      </c>
      <c r="AI227" s="376"/>
      <c r="AJ227" s="376"/>
      <c r="AK227" s="376"/>
      <c r="AL227" s="376"/>
      <c r="AM227" s="376"/>
      <c r="AN227" s="376"/>
      <c r="AO227" s="376"/>
      <c r="AP227" s="70">
        <f t="shared" si="186"/>
        <v>0</v>
      </c>
      <c r="AQ227" s="13">
        <v>0</v>
      </c>
      <c r="AR227" s="13">
        <v>0</v>
      </c>
      <c r="AS227" s="13">
        <v>0</v>
      </c>
      <c r="AT227" s="44">
        <f t="shared" si="187"/>
        <v>0</v>
      </c>
      <c r="AU227" s="45">
        <f t="shared" si="188"/>
        <v>0</v>
      </c>
    </row>
    <row r="228" spans="1:134" x14ac:dyDescent="0.35">
      <c r="A228" s="8">
        <v>8</v>
      </c>
      <c r="B228" s="7" t="s">
        <v>35</v>
      </c>
      <c r="C228" s="376"/>
      <c r="D228" s="376"/>
      <c r="E228" s="376"/>
      <c r="F228" s="376"/>
      <c r="G228" s="376"/>
      <c r="H228" s="376"/>
      <c r="I228" s="376"/>
      <c r="J228" s="13">
        <v>0</v>
      </c>
      <c r="K228" s="13">
        <v>0</v>
      </c>
      <c r="L228" s="13">
        <v>0</v>
      </c>
      <c r="M228" s="15">
        <f t="shared" si="182"/>
        <v>0</v>
      </c>
      <c r="N228" s="6"/>
      <c r="P228" s="8">
        <v>8</v>
      </c>
      <c r="Q228" s="7" t="s">
        <v>35</v>
      </c>
      <c r="R228" s="376"/>
      <c r="S228" s="376"/>
      <c r="T228" s="376"/>
      <c r="U228" s="376"/>
      <c r="V228" s="376"/>
      <c r="W228" s="376"/>
      <c r="X228" s="376"/>
      <c r="Y228" s="95">
        <f t="shared" si="183"/>
        <v>0</v>
      </c>
      <c r="Z228" s="13">
        <v>0</v>
      </c>
      <c r="AA228" s="13">
        <v>0</v>
      </c>
      <c r="AB228" s="13">
        <v>0</v>
      </c>
      <c r="AC228" s="60">
        <f t="shared" si="184"/>
        <v>0</v>
      </c>
      <c r="AD228" s="61">
        <f t="shared" si="185"/>
        <v>0</v>
      </c>
      <c r="AE228" s="6"/>
      <c r="AG228" s="8">
        <v>8</v>
      </c>
      <c r="AH228" s="7" t="s">
        <v>35</v>
      </c>
      <c r="AI228" s="376"/>
      <c r="AJ228" s="376"/>
      <c r="AK228" s="376"/>
      <c r="AL228" s="376"/>
      <c r="AM228" s="376"/>
      <c r="AN228" s="376"/>
      <c r="AO228" s="376"/>
      <c r="AP228" s="70">
        <f t="shared" si="186"/>
        <v>0</v>
      </c>
      <c r="AQ228" s="13">
        <v>0</v>
      </c>
      <c r="AR228" s="13">
        <v>0</v>
      </c>
      <c r="AS228" s="13">
        <v>0</v>
      </c>
      <c r="AT228" s="44">
        <f>SUM(AQ228:AS228)</f>
        <v>0</v>
      </c>
      <c r="AU228" s="45">
        <f t="shared" si="188"/>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83"/>
        <v>0</v>
      </c>
      <c r="Z229" s="13">
        <v>0</v>
      </c>
      <c r="AA229" s="13">
        <v>0</v>
      </c>
      <c r="AB229" s="13">
        <v>0</v>
      </c>
      <c r="AC229" s="60">
        <f t="shared" si="184"/>
        <v>0</v>
      </c>
      <c r="AD229" s="61">
        <f t="shared" si="185"/>
        <v>0</v>
      </c>
      <c r="AE229" s="6"/>
      <c r="AG229" s="8">
        <v>9</v>
      </c>
      <c r="AH229" s="7" t="s">
        <v>49</v>
      </c>
      <c r="AI229" s="376"/>
      <c r="AJ229" s="376"/>
      <c r="AK229" s="376"/>
      <c r="AL229" s="376"/>
      <c r="AM229" s="376"/>
      <c r="AN229" s="376"/>
      <c r="AO229" s="376"/>
      <c r="AP229" s="70">
        <f t="shared" si="186"/>
        <v>0</v>
      </c>
      <c r="AQ229" s="13">
        <v>0</v>
      </c>
      <c r="AR229" s="13">
        <v>0</v>
      </c>
      <c r="AS229" s="13">
        <v>0</v>
      </c>
      <c r="AT229" s="44">
        <f t="shared" si="187"/>
        <v>0</v>
      </c>
      <c r="AU229" s="45">
        <f t="shared" si="188"/>
        <v>0</v>
      </c>
    </row>
    <row r="230" spans="1:134" x14ac:dyDescent="0.35">
      <c r="A230" s="8">
        <v>10</v>
      </c>
      <c r="B230" s="77" t="s">
        <v>198</v>
      </c>
      <c r="C230" s="376"/>
      <c r="D230" s="376"/>
      <c r="E230" s="376"/>
      <c r="F230" s="376"/>
      <c r="G230" s="376"/>
      <c r="H230" s="376"/>
      <c r="I230" s="376"/>
      <c r="J230" s="13">
        <v>0</v>
      </c>
      <c r="K230" s="13">
        <v>0</v>
      </c>
      <c r="L230" s="13">
        <v>0</v>
      </c>
      <c r="M230" s="15">
        <f t="shared" si="182"/>
        <v>0</v>
      </c>
      <c r="N230" s="6"/>
      <c r="P230" s="8">
        <v>10</v>
      </c>
      <c r="Q230" s="77" t="s">
        <v>198</v>
      </c>
      <c r="R230" s="471"/>
      <c r="S230" s="471"/>
      <c r="T230" s="471"/>
      <c r="U230" s="471"/>
      <c r="V230" s="471"/>
      <c r="W230" s="471"/>
      <c r="X230" s="471"/>
      <c r="Y230" s="95">
        <f t="shared" si="183"/>
        <v>0</v>
      </c>
      <c r="Z230" s="13">
        <v>0</v>
      </c>
      <c r="AA230" s="13">
        <v>0</v>
      </c>
      <c r="AB230" s="13">
        <v>0</v>
      </c>
      <c r="AC230" s="60">
        <f t="shared" si="184"/>
        <v>0</v>
      </c>
      <c r="AD230" s="61">
        <f t="shared" si="185"/>
        <v>0</v>
      </c>
      <c r="AE230" s="6"/>
      <c r="AG230" s="8">
        <v>10</v>
      </c>
      <c r="AH230" s="77" t="s">
        <v>198</v>
      </c>
      <c r="AI230" s="471"/>
      <c r="AJ230" s="471"/>
      <c r="AK230" s="471"/>
      <c r="AL230" s="471"/>
      <c r="AM230" s="471"/>
      <c r="AN230" s="471"/>
      <c r="AO230" s="471"/>
      <c r="AP230" s="70">
        <f t="shared" si="186"/>
        <v>0</v>
      </c>
      <c r="AQ230" s="13">
        <v>0</v>
      </c>
      <c r="AR230" s="13">
        <v>0</v>
      </c>
      <c r="AS230" s="13">
        <v>0</v>
      </c>
      <c r="AT230" s="44">
        <f t="shared" si="187"/>
        <v>0</v>
      </c>
      <c r="AU230" s="45">
        <f t="shared" si="188"/>
        <v>0</v>
      </c>
    </row>
    <row r="231" spans="1:134" x14ac:dyDescent="0.35">
      <c r="A231" s="8">
        <v>11</v>
      </c>
      <c r="B231" s="77" t="s">
        <v>198</v>
      </c>
      <c r="C231" s="376"/>
      <c r="D231" s="376"/>
      <c r="E231" s="376"/>
      <c r="F231" s="376"/>
      <c r="G231" s="376"/>
      <c r="H231" s="376"/>
      <c r="I231" s="376"/>
      <c r="J231" s="13">
        <v>0</v>
      </c>
      <c r="K231" s="13">
        <v>0</v>
      </c>
      <c r="L231" s="13">
        <v>0</v>
      </c>
      <c r="M231" s="15">
        <f t="shared" si="182"/>
        <v>0</v>
      </c>
      <c r="N231" s="6"/>
      <c r="P231" s="8">
        <v>11</v>
      </c>
      <c r="Q231" s="77" t="s">
        <v>198</v>
      </c>
      <c r="R231" s="471"/>
      <c r="S231" s="471"/>
      <c r="T231" s="471"/>
      <c r="U231" s="471"/>
      <c r="V231" s="471"/>
      <c r="W231" s="471"/>
      <c r="X231" s="471"/>
      <c r="Y231" s="95">
        <f t="shared" si="183"/>
        <v>0</v>
      </c>
      <c r="Z231" s="13">
        <v>0</v>
      </c>
      <c r="AA231" s="13">
        <v>0</v>
      </c>
      <c r="AB231" s="13">
        <v>0</v>
      </c>
      <c r="AC231" s="60">
        <f t="shared" si="184"/>
        <v>0</v>
      </c>
      <c r="AD231" s="61">
        <f t="shared" si="185"/>
        <v>0</v>
      </c>
      <c r="AE231" s="6"/>
      <c r="AG231" s="8">
        <v>11</v>
      </c>
      <c r="AH231" s="77" t="s">
        <v>198</v>
      </c>
      <c r="AI231" s="471"/>
      <c r="AJ231" s="471"/>
      <c r="AK231" s="471"/>
      <c r="AL231" s="471"/>
      <c r="AM231" s="471"/>
      <c r="AN231" s="471"/>
      <c r="AO231" s="471"/>
      <c r="AP231" s="70">
        <f t="shared" si="186"/>
        <v>0</v>
      </c>
      <c r="AQ231" s="13">
        <v>0</v>
      </c>
      <c r="AR231" s="13">
        <v>0</v>
      </c>
      <c r="AS231" s="13">
        <v>0</v>
      </c>
      <c r="AT231" s="44">
        <f t="shared" si="187"/>
        <v>0</v>
      </c>
      <c r="AU231" s="45">
        <f t="shared" si="188"/>
        <v>0</v>
      </c>
    </row>
    <row r="232" spans="1:134" ht="16" thickBot="1" x14ac:dyDescent="0.4">
      <c r="A232" s="379" t="s">
        <v>36</v>
      </c>
      <c r="B232" s="380"/>
      <c r="C232" s="380"/>
      <c r="D232" s="380"/>
      <c r="E232" s="380"/>
      <c r="F232" s="380"/>
      <c r="G232" s="380"/>
      <c r="H232" s="380"/>
      <c r="I232" s="380"/>
      <c r="J232" s="22">
        <f>SUM(J221:J231)</f>
        <v>0</v>
      </c>
      <c r="K232" s="22">
        <f t="shared" ref="K232" si="189">SUM(K221:K231)</f>
        <v>0</v>
      </c>
      <c r="L232" s="22">
        <f t="shared" ref="L232" si="190">SUM(L221:L231)</f>
        <v>0</v>
      </c>
      <c r="M232" s="16">
        <f t="shared" si="182"/>
        <v>0</v>
      </c>
      <c r="N232" s="6"/>
      <c r="P232" s="379" t="s">
        <v>36</v>
      </c>
      <c r="Q232" s="380"/>
      <c r="R232" s="380"/>
      <c r="S232" s="380"/>
      <c r="T232" s="380"/>
      <c r="U232" s="380"/>
      <c r="V232" s="380"/>
      <c r="W232" s="380"/>
      <c r="X232" s="380"/>
      <c r="Y232" s="119">
        <f t="shared" si="183"/>
        <v>0</v>
      </c>
      <c r="Z232" s="67">
        <f>SUM(Z221:Z231)</f>
        <v>0</v>
      </c>
      <c r="AA232" s="67">
        <f t="shared" ref="AA232:AB232" si="191">SUM(AA221:AA231)</f>
        <v>0</v>
      </c>
      <c r="AB232" s="67">
        <f t="shared" si="191"/>
        <v>0</v>
      </c>
      <c r="AC232" s="67">
        <f t="shared" ref="AC232:AD232" si="192">SUM(AC221:AC231)</f>
        <v>0</v>
      </c>
      <c r="AD232" s="59">
        <f t="shared" si="192"/>
        <v>0</v>
      </c>
      <c r="AE232" s="6"/>
      <c r="AG232" s="379" t="s">
        <v>36</v>
      </c>
      <c r="AH232" s="380"/>
      <c r="AI232" s="380"/>
      <c r="AJ232" s="380"/>
      <c r="AK232" s="380"/>
      <c r="AL232" s="380"/>
      <c r="AM232" s="380"/>
      <c r="AN232" s="380"/>
      <c r="AO232" s="380"/>
      <c r="AP232" s="71">
        <f t="shared" si="186"/>
        <v>0</v>
      </c>
      <c r="AQ232" s="42">
        <f>SUM(AQ221:AQ231)</f>
        <v>0</v>
      </c>
      <c r="AR232" s="42">
        <f t="shared" ref="AR232" si="193">SUM(AR221:AR231)</f>
        <v>0</v>
      </c>
      <c r="AS232" s="42">
        <f t="shared" ref="AS232:AT232" si="194">SUM(AS221:AS231)</f>
        <v>0</v>
      </c>
      <c r="AT232" s="42">
        <f t="shared" si="194"/>
        <v>0</v>
      </c>
      <c r="AU232" s="43">
        <f t="shared" si="188"/>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95">AU187</f>
        <v>0</v>
      </c>
      <c r="V267" s="13">
        <v>0</v>
      </c>
      <c r="W267" s="13">
        <v>0</v>
      </c>
      <c r="X267" s="60">
        <f>SUM(V267:W267)</f>
        <v>0</v>
      </c>
      <c r="Y267" s="13">
        <v>0</v>
      </c>
      <c r="Z267" s="13">
        <v>0</v>
      </c>
      <c r="AA267" s="60">
        <f>SUM(Y267:Z267)</f>
        <v>0</v>
      </c>
      <c r="AB267" s="13">
        <v>0</v>
      </c>
      <c r="AC267" s="60">
        <f>SUM(X267, AA267, AB267)</f>
        <v>0</v>
      </c>
      <c r="AD267" s="61">
        <f t="shared" ref="AD267:AD273" si="196">M267-AC267</f>
        <v>0</v>
      </c>
      <c r="AE267" s="5"/>
      <c r="AG267" s="157">
        <v>1</v>
      </c>
      <c r="AH267" s="104"/>
      <c r="AI267" s="366"/>
      <c r="AJ267" s="366"/>
      <c r="AK267" s="100"/>
      <c r="AL267" s="72">
        <f t="shared" ref="AL267:AL274" si="197">AU187</f>
        <v>0</v>
      </c>
      <c r="AM267" s="13">
        <v>0</v>
      </c>
      <c r="AN267" s="13">
        <v>0</v>
      </c>
      <c r="AO267" s="44">
        <f>SUM(AM267:AN267)</f>
        <v>0</v>
      </c>
      <c r="AP267" s="13">
        <v>0</v>
      </c>
      <c r="AQ267" s="13">
        <v>0</v>
      </c>
      <c r="AR267" s="44">
        <f>SUM(AP267:AQ267)</f>
        <v>0</v>
      </c>
      <c r="AS267" s="13">
        <v>0</v>
      </c>
      <c r="AT267" s="44">
        <f>SUM(AO267, AR267, AS267)</f>
        <v>0</v>
      </c>
      <c r="AU267" s="45">
        <f t="shared" ref="AU267:AU274" si="198">IF($S$324&lt;&gt;0, AC267+AL267-AT267, M267+AL267-AT267)</f>
        <v>0</v>
      </c>
    </row>
    <row r="268" spans="1:47" x14ac:dyDescent="0.35">
      <c r="A268" s="157">
        <v>2</v>
      </c>
      <c r="B268" s="104"/>
      <c r="C268" s="366"/>
      <c r="D268" s="366"/>
      <c r="E268" s="100"/>
      <c r="F268" s="13">
        <v>0</v>
      </c>
      <c r="G268" s="13">
        <v>0</v>
      </c>
      <c r="H268" s="14">
        <f t="shared" ref="H268:H269" si="199">SUM(F268:G268)</f>
        <v>0</v>
      </c>
      <c r="I268" s="13">
        <v>0</v>
      </c>
      <c r="J268" s="13">
        <v>0</v>
      </c>
      <c r="K268" s="14">
        <f t="shared" ref="K268:K273" si="200">SUM(I268:J268)</f>
        <v>0</v>
      </c>
      <c r="L268" s="13">
        <v>0</v>
      </c>
      <c r="M268" s="15">
        <f t="shared" ref="M268:M273" si="201">SUM(H268, K268, L268)</f>
        <v>0</v>
      </c>
      <c r="N268" s="5"/>
      <c r="P268" s="157">
        <v>2</v>
      </c>
      <c r="Q268" s="104"/>
      <c r="R268" s="366"/>
      <c r="S268" s="366"/>
      <c r="T268" s="100"/>
      <c r="U268" s="93">
        <f t="shared" si="195"/>
        <v>0</v>
      </c>
      <c r="V268" s="13">
        <v>0</v>
      </c>
      <c r="W268" s="13">
        <v>0</v>
      </c>
      <c r="X268" s="60">
        <f t="shared" ref="X268:X273" si="202">SUM(V268:W268)</f>
        <v>0</v>
      </c>
      <c r="Y268" s="13">
        <v>0</v>
      </c>
      <c r="Z268" s="13">
        <v>0</v>
      </c>
      <c r="AA268" s="60">
        <f t="shared" ref="AA268:AA273" si="203">SUM(Y268:Z268)</f>
        <v>0</v>
      </c>
      <c r="AB268" s="13">
        <v>0</v>
      </c>
      <c r="AC268" s="60">
        <f t="shared" ref="AC268:AC273" si="204">SUM(X268, AA268, AB268)</f>
        <v>0</v>
      </c>
      <c r="AD268" s="61">
        <f t="shared" si="196"/>
        <v>0</v>
      </c>
      <c r="AE268" s="5"/>
      <c r="AG268" s="157">
        <v>2</v>
      </c>
      <c r="AH268" s="104"/>
      <c r="AI268" s="366"/>
      <c r="AJ268" s="366"/>
      <c r="AK268" s="100"/>
      <c r="AL268" s="72">
        <f t="shared" si="197"/>
        <v>0</v>
      </c>
      <c r="AM268" s="13">
        <v>0</v>
      </c>
      <c r="AN268" s="13">
        <v>0</v>
      </c>
      <c r="AO268" s="44">
        <f t="shared" ref="AO268:AO273" si="205">SUM(AM268:AN268)</f>
        <v>0</v>
      </c>
      <c r="AP268" s="13">
        <v>0</v>
      </c>
      <c r="AQ268" s="13">
        <v>0</v>
      </c>
      <c r="AR268" s="44">
        <f t="shared" ref="AR268:AR273" si="206">SUM(AP268:AQ268)</f>
        <v>0</v>
      </c>
      <c r="AS268" s="13">
        <v>0</v>
      </c>
      <c r="AT268" s="44">
        <f t="shared" ref="AT268:AT273" si="207">SUM(AO268, AR268, AS268)</f>
        <v>0</v>
      </c>
      <c r="AU268" s="45">
        <f t="shared" si="198"/>
        <v>0</v>
      </c>
    </row>
    <row r="269" spans="1:47" x14ac:dyDescent="0.35">
      <c r="A269" s="157">
        <v>3</v>
      </c>
      <c r="B269" s="104"/>
      <c r="C269" s="366"/>
      <c r="D269" s="366"/>
      <c r="E269" s="100"/>
      <c r="F269" s="13">
        <v>0</v>
      </c>
      <c r="G269" s="13">
        <v>0</v>
      </c>
      <c r="H269" s="14">
        <f t="shared" si="199"/>
        <v>0</v>
      </c>
      <c r="I269" s="13">
        <v>0</v>
      </c>
      <c r="J269" s="13">
        <v>0</v>
      </c>
      <c r="K269" s="14">
        <f t="shared" si="200"/>
        <v>0</v>
      </c>
      <c r="L269" s="13">
        <v>0</v>
      </c>
      <c r="M269" s="15">
        <f t="shared" si="201"/>
        <v>0</v>
      </c>
      <c r="N269" s="5"/>
      <c r="P269" s="157">
        <v>3</v>
      </c>
      <c r="Q269" s="104"/>
      <c r="R269" s="366"/>
      <c r="S269" s="366"/>
      <c r="T269" s="100"/>
      <c r="U269" s="93">
        <f t="shared" si="195"/>
        <v>0</v>
      </c>
      <c r="V269" s="13">
        <v>0</v>
      </c>
      <c r="W269" s="13">
        <v>0</v>
      </c>
      <c r="X269" s="60">
        <f t="shared" si="202"/>
        <v>0</v>
      </c>
      <c r="Y269" s="13">
        <v>0</v>
      </c>
      <c r="Z269" s="13">
        <v>0</v>
      </c>
      <c r="AA269" s="60">
        <f t="shared" si="203"/>
        <v>0</v>
      </c>
      <c r="AB269" s="13">
        <v>0</v>
      </c>
      <c r="AC269" s="60">
        <f t="shared" si="204"/>
        <v>0</v>
      </c>
      <c r="AD269" s="61">
        <f t="shared" si="196"/>
        <v>0</v>
      </c>
      <c r="AE269" s="5"/>
      <c r="AG269" s="157">
        <v>3</v>
      </c>
      <c r="AH269" s="104"/>
      <c r="AI269" s="366"/>
      <c r="AJ269" s="366"/>
      <c r="AK269" s="100"/>
      <c r="AL269" s="72">
        <f t="shared" si="197"/>
        <v>0</v>
      </c>
      <c r="AM269" s="13">
        <v>0</v>
      </c>
      <c r="AN269" s="13">
        <v>0</v>
      </c>
      <c r="AO269" s="44">
        <f t="shared" si="205"/>
        <v>0</v>
      </c>
      <c r="AP269" s="13">
        <v>0</v>
      </c>
      <c r="AQ269" s="13">
        <v>0</v>
      </c>
      <c r="AR269" s="44">
        <f t="shared" si="206"/>
        <v>0</v>
      </c>
      <c r="AS269" s="13">
        <v>0</v>
      </c>
      <c r="AT269" s="44">
        <f t="shared" si="207"/>
        <v>0</v>
      </c>
      <c r="AU269" s="45">
        <f t="shared" si="198"/>
        <v>0</v>
      </c>
    </row>
    <row r="270" spans="1:47" x14ac:dyDescent="0.35">
      <c r="A270" s="157">
        <v>4</v>
      </c>
      <c r="B270" s="104"/>
      <c r="C270" s="366"/>
      <c r="D270" s="366"/>
      <c r="E270" s="100"/>
      <c r="F270" s="13">
        <v>0</v>
      </c>
      <c r="G270" s="13">
        <v>0</v>
      </c>
      <c r="H270" s="14">
        <f>SUM(F270:G270)</f>
        <v>0</v>
      </c>
      <c r="I270" s="13">
        <v>0</v>
      </c>
      <c r="J270" s="13">
        <v>0</v>
      </c>
      <c r="K270" s="14">
        <f t="shared" si="200"/>
        <v>0</v>
      </c>
      <c r="L270" s="13">
        <v>0</v>
      </c>
      <c r="M270" s="15">
        <f t="shared" si="201"/>
        <v>0</v>
      </c>
      <c r="N270" s="5"/>
      <c r="P270" s="157">
        <v>4</v>
      </c>
      <c r="Q270" s="104"/>
      <c r="R270" s="366"/>
      <c r="S270" s="366"/>
      <c r="T270" s="100"/>
      <c r="U270" s="93">
        <f t="shared" si="195"/>
        <v>0</v>
      </c>
      <c r="V270" s="13">
        <v>0</v>
      </c>
      <c r="W270" s="13">
        <v>0</v>
      </c>
      <c r="X270" s="60">
        <f t="shared" si="202"/>
        <v>0</v>
      </c>
      <c r="Y270" s="13">
        <v>0</v>
      </c>
      <c r="Z270" s="13">
        <v>0</v>
      </c>
      <c r="AA270" s="60">
        <f t="shared" si="203"/>
        <v>0</v>
      </c>
      <c r="AB270" s="13">
        <v>0</v>
      </c>
      <c r="AC270" s="60">
        <f t="shared" si="204"/>
        <v>0</v>
      </c>
      <c r="AD270" s="61">
        <f t="shared" si="196"/>
        <v>0</v>
      </c>
      <c r="AE270" s="5"/>
      <c r="AG270" s="157">
        <v>4</v>
      </c>
      <c r="AH270" s="104"/>
      <c r="AI270" s="366"/>
      <c r="AJ270" s="366"/>
      <c r="AK270" s="100"/>
      <c r="AL270" s="72">
        <f t="shared" si="197"/>
        <v>0</v>
      </c>
      <c r="AM270" s="13">
        <v>0</v>
      </c>
      <c r="AN270" s="13">
        <v>0</v>
      </c>
      <c r="AO270" s="44">
        <f t="shared" si="205"/>
        <v>0</v>
      </c>
      <c r="AP270" s="13">
        <v>0</v>
      </c>
      <c r="AQ270" s="13">
        <v>0</v>
      </c>
      <c r="AR270" s="44">
        <f t="shared" si="206"/>
        <v>0</v>
      </c>
      <c r="AS270" s="13">
        <v>0</v>
      </c>
      <c r="AT270" s="44">
        <f t="shared" si="207"/>
        <v>0</v>
      </c>
      <c r="AU270" s="45">
        <f t="shared" si="198"/>
        <v>0</v>
      </c>
    </row>
    <row r="271" spans="1:47" x14ac:dyDescent="0.35">
      <c r="A271" s="157">
        <v>5</v>
      </c>
      <c r="B271" s="104"/>
      <c r="C271" s="366"/>
      <c r="D271" s="366"/>
      <c r="E271" s="100"/>
      <c r="F271" s="13">
        <v>0</v>
      </c>
      <c r="G271" s="13">
        <v>0</v>
      </c>
      <c r="H271" s="14">
        <f t="shared" ref="H271:H273" si="208">SUM(F271:G271)</f>
        <v>0</v>
      </c>
      <c r="I271" s="13">
        <v>0</v>
      </c>
      <c r="J271" s="13">
        <v>0</v>
      </c>
      <c r="K271" s="14">
        <f t="shared" si="200"/>
        <v>0</v>
      </c>
      <c r="L271" s="13">
        <v>0</v>
      </c>
      <c r="M271" s="15">
        <f t="shared" si="201"/>
        <v>0</v>
      </c>
      <c r="N271" s="5"/>
      <c r="P271" s="157">
        <v>5</v>
      </c>
      <c r="Q271" s="104"/>
      <c r="R271" s="366"/>
      <c r="S271" s="366"/>
      <c r="T271" s="100"/>
      <c r="U271" s="93">
        <f t="shared" si="195"/>
        <v>0</v>
      </c>
      <c r="V271" s="13">
        <v>0</v>
      </c>
      <c r="W271" s="13">
        <v>0</v>
      </c>
      <c r="X271" s="60">
        <f t="shared" si="202"/>
        <v>0</v>
      </c>
      <c r="Y271" s="13">
        <v>0</v>
      </c>
      <c r="Z271" s="13">
        <v>0</v>
      </c>
      <c r="AA271" s="60">
        <f t="shared" si="203"/>
        <v>0</v>
      </c>
      <c r="AB271" s="13">
        <v>0</v>
      </c>
      <c r="AC271" s="60">
        <f t="shared" si="204"/>
        <v>0</v>
      </c>
      <c r="AD271" s="61">
        <f t="shared" si="196"/>
        <v>0</v>
      </c>
      <c r="AE271" s="5"/>
      <c r="AG271" s="157">
        <v>5</v>
      </c>
      <c r="AH271" s="104"/>
      <c r="AI271" s="366"/>
      <c r="AJ271" s="366"/>
      <c r="AK271" s="100"/>
      <c r="AL271" s="72">
        <f t="shared" si="197"/>
        <v>0</v>
      </c>
      <c r="AM271" s="13">
        <v>0</v>
      </c>
      <c r="AN271" s="13">
        <v>0</v>
      </c>
      <c r="AO271" s="44">
        <f t="shared" si="205"/>
        <v>0</v>
      </c>
      <c r="AP271" s="13">
        <v>0</v>
      </c>
      <c r="AQ271" s="13">
        <v>0</v>
      </c>
      <c r="AR271" s="44">
        <f t="shared" si="206"/>
        <v>0</v>
      </c>
      <c r="AS271" s="13">
        <v>0</v>
      </c>
      <c r="AT271" s="44">
        <f t="shared" si="207"/>
        <v>0</v>
      </c>
      <c r="AU271" s="45">
        <f t="shared" si="198"/>
        <v>0</v>
      </c>
    </row>
    <row r="272" spans="1:47" x14ac:dyDescent="0.35">
      <c r="A272" s="157">
        <v>6</v>
      </c>
      <c r="B272" s="104"/>
      <c r="C272" s="366"/>
      <c r="D272" s="366"/>
      <c r="E272" s="100"/>
      <c r="F272" s="13">
        <v>0</v>
      </c>
      <c r="G272" s="13">
        <v>0</v>
      </c>
      <c r="H272" s="14">
        <f t="shared" si="208"/>
        <v>0</v>
      </c>
      <c r="I272" s="13">
        <v>0</v>
      </c>
      <c r="J272" s="13">
        <v>0</v>
      </c>
      <c r="K272" s="14">
        <f>SUM(I272:J272)</f>
        <v>0</v>
      </c>
      <c r="L272" s="13">
        <v>0</v>
      </c>
      <c r="M272" s="15">
        <f>SUM(H272, K272, L272)</f>
        <v>0</v>
      </c>
      <c r="N272" s="5"/>
      <c r="P272" s="157">
        <v>6</v>
      </c>
      <c r="Q272" s="104"/>
      <c r="R272" s="366"/>
      <c r="S272" s="366"/>
      <c r="T272" s="100"/>
      <c r="U272" s="93">
        <f t="shared" si="195"/>
        <v>0</v>
      </c>
      <c r="V272" s="13">
        <v>0</v>
      </c>
      <c r="W272" s="13">
        <v>0</v>
      </c>
      <c r="X272" s="60">
        <f t="shared" si="202"/>
        <v>0</v>
      </c>
      <c r="Y272" s="13">
        <v>0</v>
      </c>
      <c r="Z272" s="13">
        <v>0</v>
      </c>
      <c r="AA272" s="60">
        <f t="shared" si="203"/>
        <v>0</v>
      </c>
      <c r="AB272" s="13">
        <v>0</v>
      </c>
      <c r="AC272" s="60">
        <f t="shared" si="204"/>
        <v>0</v>
      </c>
      <c r="AD272" s="61">
        <f t="shared" si="196"/>
        <v>0</v>
      </c>
      <c r="AE272" s="5"/>
      <c r="AG272" s="157">
        <v>6</v>
      </c>
      <c r="AH272" s="104"/>
      <c r="AI272" s="366"/>
      <c r="AJ272" s="366"/>
      <c r="AK272" s="100"/>
      <c r="AL272" s="72">
        <f t="shared" si="197"/>
        <v>0</v>
      </c>
      <c r="AM272" s="13">
        <v>0</v>
      </c>
      <c r="AN272" s="13">
        <v>0</v>
      </c>
      <c r="AO272" s="44">
        <f t="shared" si="205"/>
        <v>0</v>
      </c>
      <c r="AP272" s="13">
        <v>0</v>
      </c>
      <c r="AQ272" s="13">
        <v>0</v>
      </c>
      <c r="AR272" s="44">
        <f t="shared" si="206"/>
        <v>0</v>
      </c>
      <c r="AS272" s="13">
        <v>0</v>
      </c>
      <c r="AT272" s="44">
        <f t="shared" si="207"/>
        <v>0</v>
      </c>
      <c r="AU272" s="45">
        <f t="shared" si="198"/>
        <v>0</v>
      </c>
    </row>
    <row r="273" spans="1:47" x14ac:dyDescent="0.35">
      <c r="A273" s="459" t="s">
        <v>173</v>
      </c>
      <c r="B273" s="414"/>
      <c r="C273" s="366">
        <v>0</v>
      </c>
      <c r="D273" s="366"/>
      <c r="E273" s="100"/>
      <c r="F273" s="13">
        <v>0</v>
      </c>
      <c r="G273" s="13">
        <v>0</v>
      </c>
      <c r="H273" s="14">
        <f t="shared" si="208"/>
        <v>0</v>
      </c>
      <c r="I273" s="13">
        <v>0</v>
      </c>
      <c r="J273" s="13">
        <v>0</v>
      </c>
      <c r="K273" s="14">
        <f t="shared" si="200"/>
        <v>0</v>
      </c>
      <c r="L273" s="13">
        <v>0</v>
      </c>
      <c r="M273" s="15">
        <f t="shared" si="201"/>
        <v>0</v>
      </c>
      <c r="N273" s="5"/>
      <c r="P273" s="459" t="s">
        <v>173</v>
      </c>
      <c r="Q273" s="414"/>
      <c r="R273" s="366">
        <v>0</v>
      </c>
      <c r="S273" s="366"/>
      <c r="T273" s="100"/>
      <c r="U273" s="93">
        <f t="shared" si="195"/>
        <v>0</v>
      </c>
      <c r="V273" s="13">
        <v>0</v>
      </c>
      <c r="W273" s="13">
        <v>0</v>
      </c>
      <c r="X273" s="60">
        <f t="shared" si="202"/>
        <v>0</v>
      </c>
      <c r="Y273" s="13">
        <v>0</v>
      </c>
      <c r="Z273" s="13">
        <v>0</v>
      </c>
      <c r="AA273" s="60">
        <f t="shared" si="203"/>
        <v>0</v>
      </c>
      <c r="AB273" s="13">
        <v>0</v>
      </c>
      <c r="AC273" s="60">
        <f t="shared" si="204"/>
        <v>0</v>
      </c>
      <c r="AD273" s="61">
        <f t="shared" si="196"/>
        <v>0</v>
      </c>
      <c r="AE273" s="5"/>
      <c r="AG273" s="459" t="s">
        <v>173</v>
      </c>
      <c r="AH273" s="414"/>
      <c r="AI273" s="366">
        <v>0</v>
      </c>
      <c r="AJ273" s="366"/>
      <c r="AK273" s="100"/>
      <c r="AL273" s="72">
        <f t="shared" si="197"/>
        <v>0</v>
      </c>
      <c r="AM273" s="13">
        <v>0</v>
      </c>
      <c r="AN273" s="13">
        <v>0</v>
      </c>
      <c r="AO273" s="44">
        <f t="shared" si="205"/>
        <v>0</v>
      </c>
      <c r="AP273" s="13">
        <v>0</v>
      </c>
      <c r="AQ273" s="13">
        <v>0</v>
      </c>
      <c r="AR273" s="44">
        <f t="shared" si="206"/>
        <v>0</v>
      </c>
      <c r="AS273" s="13">
        <v>0</v>
      </c>
      <c r="AT273" s="44">
        <f t="shared" si="207"/>
        <v>0</v>
      </c>
      <c r="AU273" s="45">
        <f t="shared" si="198"/>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 si="209">SUM(I267:I273)</f>
        <v>0</v>
      </c>
      <c r="J274" s="22">
        <f t="shared" ref="J274" si="210">SUM(J267:J273)</f>
        <v>0</v>
      </c>
      <c r="K274" s="22">
        <f>SUM(K267:K273)</f>
        <v>0</v>
      </c>
      <c r="L274" s="22">
        <f t="shared" ref="L274" si="211">SUM(L267:L273)</f>
        <v>0</v>
      </c>
      <c r="M274" s="16">
        <f>SUM(M267:M273)</f>
        <v>0</v>
      </c>
      <c r="N274" s="5"/>
      <c r="P274" s="377" t="s">
        <v>200</v>
      </c>
      <c r="Q274" s="378"/>
      <c r="R274" s="369">
        <f>COUNTA(Q267:Q272)+R273</f>
        <v>0</v>
      </c>
      <c r="S274" s="369"/>
      <c r="T274" s="107"/>
      <c r="U274" s="131">
        <f t="shared" si="195"/>
        <v>0</v>
      </c>
      <c r="V274" s="67">
        <f>SUM(V267:V273)</f>
        <v>0</v>
      </c>
      <c r="W274" s="67">
        <f>SUM(W267:W273)</f>
        <v>0</v>
      </c>
      <c r="X274" s="67">
        <f t="shared" ref="X274:AB274" si="212">SUM(X267:X273)</f>
        <v>0</v>
      </c>
      <c r="Y274" s="67">
        <f t="shared" si="212"/>
        <v>0</v>
      </c>
      <c r="Z274" s="67">
        <f t="shared" si="212"/>
        <v>0</v>
      </c>
      <c r="AA274" s="67">
        <f t="shared" si="212"/>
        <v>0</v>
      </c>
      <c r="AB274" s="67">
        <f t="shared" si="212"/>
        <v>0</v>
      </c>
      <c r="AC274" s="67">
        <f>SUM(AC267:AC273)</f>
        <v>0</v>
      </c>
      <c r="AD274" s="59">
        <f>SUM(AD267:AD273)</f>
        <v>0</v>
      </c>
      <c r="AE274" s="5"/>
      <c r="AG274" s="377" t="s">
        <v>200</v>
      </c>
      <c r="AH274" s="378"/>
      <c r="AI274" s="421">
        <f>COUNTA(AH267:AH272)+AI273</f>
        <v>0</v>
      </c>
      <c r="AJ274" s="421"/>
      <c r="AK274" s="107"/>
      <c r="AL274" s="129">
        <f t="shared" si="197"/>
        <v>0</v>
      </c>
      <c r="AM274" s="42">
        <f>SUM(AM267:AM273)</f>
        <v>0</v>
      </c>
      <c r="AN274" s="42">
        <f>SUM(AN267:AN273)</f>
        <v>0</v>
      </c>
      <c r="AO274" s="42">
        <f t="shared" ref="AO274" si="213">SUM(AO267:AO273)</f>
        <v>0</v>
      </c>
      <c r="AP274" s="42">
        <f>SUM(AP267:AP273)</f>
        <v>0</v>
      </c>
      <c r="AQ274" s="42">
        <f t="shared" ref="AQ274" si="214">SUM(AQ267:AQ273)</f>
        <v>0</v>
      </c>
      <c r="AR274" s="42">
        <f t="shared" ref="AR274:AS274" si="215">SUM(AR267:AR273)</f>
        <v>0</v>
      </c>
      <c r="AS274" s="42">
        <f t="shared" si="215"/>
        <v>0</v>
      </c>
      <c r="AT274" s="42">
        <f>SUM(AT267:AT273)</f>
        <v>0</v>
      </c>
      <c r="AU274" s="43">
        <f t="shared" si="198"/>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216">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217">AU198</f>
        <v>0</v>
      </c>
      <c r="AM278" s="13">
        <v>0</v>
      </c>
      <c r="AN278" s="13">
        <v>0</v>
      </c>
      <c r="AO278" s="44">
        <f>SUM(AM278:AN278)</f>
        <v>0</v>
      </c>
      <c r="AP278" s="13">
        <v>0</v>
      </c>
      <c r="AQ278" s="13">
        <v>0</v>
      </c>
      <c r="AR278" s="44">
        <f>SUM(AP278:AQ278)</f>
        <v>0</v>
      </c>
      <c r="AS278" s="13">
        <v>0</v>
      </c>
      <c r="AT278" s="44">
        <f>SUM(AO278, AR278, AS278)</f>
        <v>0</v>
      </c>
      <c r="AU278" s="45">
        <f t="shared" ref="AU278:AU283" si="218">IF($S$324&lt;&gt;0, AC278+AL278-AT278, M278+AL278-AT278)</f>
        <v>0</v>
      </c>
    </row>
    <row r="279" spans="1:47" x14ac:dyDescent="0.35">
      <c r="A279" s="365">
        <v>0</v>
      </c>
      <c r="B279" s="366"/>
      <c r="C279" s="366" t="s">
        <v>20</v>
      </c>
      <c r="D279" s="366"/>
      <c r="E279" s="100"/>
      <c r="F279" s="13">
        <v>0</v>
      </c>
      <c r="G279" s="13">
        <v>0</v>
      </c>
      <c r="H279" s="14">
        <f t="shared" ref="H279" si="219">SUM(F279:G279)</f>
        <v>0</v>
      </c>
      <c r="I279" s="13">
        <v>0</v>
      </c>
      <c r="J279" s="13">
        <v>0</v>
      </c>
      <c r="K279" s="14">
        <f t="shared" ref="K279:K282" si="220">SUM(I279:J279)</f>
        <v>0</v>
      </c>
      <c r="L279" s="13">
        <v>0</v>
      </c>
      <c r="M279" s="15">
        <f>SUM(H279, K279, L279)</f>
        <v>0</v>
      </c>
      <c r="N279" s="6"/>
      <c r="P279" s="365">
        <v>0</v>
      </c>
      <c r="Q279" s="366"/>
      <c r="R279" s="366" t="s">
        <v>20</v>
      </c>
      <c r="S279" s="366"/>
      <c r="T279" s="100"/>
      <c r="U279" s="93">
        <f t="shared" si="216"/>
        <v>0</v>
      </c>
      <c r="V279" s="13">
        <v>0</v>
      </c>
      <c r="W279" s="13">
        <v>0</v>
      </c>
      <c r="X279" s="60">
        <f t="shared" ref="X279:X282" si="221">SUM(V279:W279)</f>
        <v>0</v>
      </c>
      <c r="Y279" s="13">
        <v>0</v>
      </c>
      <c r="Z279" s="13">
        <v>0</v>
      </c>
      <c r="AA279" s="60">
        <f t="shared" ref="AA279:AA282" si="222">SUM(Y279:Z279)</f>
        <v>0</v>
      </c>
      <c r="AB279" s="13">
        <v>0</v>
      </c>
      <c r="AC279" s="60">
        <f t="shared" ref="AC279:AC282" si="223">SUM(X279, AA279, AB279)</f>
        <v>0</v>
      </c>
      <c r="AD279" s="61">
        <f>M279-AC279</f>
        <v>0</v>
      </c>
      <c r="AE279" s="6"/>
      <c r="AG279" s="365">
        <v>0</v>
      </c>
      <c r="AH279" s="366"/>
      <c r="AI279" s="366" t="s">
        <v>20</v>
      </c>
      <c r="AJ279" s="366"/>
      <c r="AK279" s="100"/>
      <c r="AL279" s="72">
        <f t="shared" si="217"/>
        <v>0</v>
      </c>
      <c r="AM279" s="13">
        <v>0</v>
      </c>
      <c r="AN279" s="13">
        <v>0</v>
      </c>
      <c r="AO279" s="44">
        <f t="shared" ref="AO279:AO282" si="224">SUM(AM279:AN279)</f>
        <v>0</v>
      </c>
      <c r="AP279" s="13">
        <v>0</v>
      </c>
      <c r="AQ279" s="13">
        <v>0</v>
      </c>
      <c r="AR279" s="44">
        <f t="shared" ref="AR279:AR282" si="225">SUM(AP279:AQ279)</f>
        <v>0</v>
      </c>
      <c r="AS279" s="13">
        <v>0</v>
      </c>
      <c r="AT279" s="44">
        <f t="shared" ref="AT279:AT282" si="226">SUM(AO279, AR279, AS279)</f>
        <v>0</v>
      </c>
      <c r="AU279" s="45">
        <f t="shared" si="218"/>
        <v>0</v>
      </c>
    </row>
    <row r="280" spans="1:47" x14ac:dyDescent="0.35">
      <c r="A280" s="365">
        <v>0</v>
      </c>
      <c r="B280" s="366"/>
      <c r="C280" s="366" t="s">
        <v>21</v>
      </c>
      <c r="D280" s="366"/>
      <c r="E280" s="100"/>
      <c r="F280" s="13">
        <v>0</v>
      </c>
      <c r="G280" s="13">
        <v>0</v>
      </c>
      <c r="H280" s="14">
        <f>SUM(F280:G280)</f>
        <v>0</v>
      </c>
      <c r="I280" s="13">
        <v>0</v>
      </c>
      <c r="J280" s="13">
        <v>0</v>
      </c>
      <c r="K280" s="14">
        <f t="shared" si="220"/>
        <v>0</v>
      </c>
      <c r="L280" s="13">
        <v>0</v>
      </c>
      <c r="M280" s="15">
        <f t="shared" ref="M280:M281" si="227">SUM(H280, K280, L280)</f>
        <v>0</v>
      </c>
      <c r="N280" s="6"/>
      <c r="P280" s="365">
        <v>0</v>
      </c>
      <c r="Q280" s="366"/>
      <c r="R280" s="366" t="s">
        <v>21</v>
      </c>
      <c r="S280" s="366"/>
      <c r="T280" s="100"/>
      <c r="U280" s="93">
        <f t="shared" si="216"/>
        <v>0</v>
      </c>
      <c r="V280" s="13">
        <v>0</v>
      </c>
      <c r="W280" s="13">
        <v>0</v>
      </c>
      <c r="X280" s="60">
        <f t="shared" si="221"/>
        <v>0</v>
      </c>
      <c r="Y280" s="13">
        <v>0</v>
      </c>
      <c r="Z280" s="13">
        <v>0</v>
      </c>
      <c r="AA280" s="60">
        <f t="shared" si="222"/>
        <v>0</v>
      </c>
      <c r="AB280" s="13">
        <v>0</v>
      </c>
      <c r="AC280" s="60">
        <f t="shared" si="223"/>
        <v>0</v>
      </c>
      <c r="AD280" s="61">
        <f>M280-AC280</f>
        <v>0</v>
      </c>
      <c r="AE280" s="6"/>
      <c r="AG280" s="365">
        <v>0</v>
      </c>
      <c r="AH280" s="366"/>
      <c r="AI280" s="366" t="s">
        <v>21</v>
      </c>
      <c r="AJ280" s="366"/>
      <c r="AK280" s="100"/>
      <c r="AL280" s="72">
        <f t="shared" si="217"/>
        <v>0</v>
      </c>
      <c r="AM280" s="13">
        <v>0</v>
      </c>
      <c r="AN280" s="13">
        <v>0</v>
      </c>
      <c r="AO280" s="44">
        <f t="shared" si="224"/>
        <v>0</v>
      </c>
      <c r="AP280" s="13">
        <v>0</v>
      </c>
      <c r="AQ280" s="13">
        <v>0</v>
      </c>
      <c r="AR280" s="44">
        <f t="shared" si="225"/>
        <v>0</v>
      </c>
      <c r="AS280" s="13">
        <v>0</v>
      </c>
      <c r="AT280" s="44">
        <f t="shared" si="226"/>
        <v>0</v>
      </c>
      <c r="AU280" s="45">
        <f t="shared" si="218"/>
        <v>0</v>
      </c>
    </row>
    <row r="281" spans="1:47" x14ac:dyDescent="0.35">
      <c r="A281" s="365">
        <v>0</v>
      </c>
      <c r="B281" s="366"/>
      <c r="C281" s="366" t="s">
        <v>22</v>
      </c>
      <c r="D281" s="366"/>
      <c r="E281" s="100"/>
      <c r="F281" s="13">
        <v>0</v>
      </c>
      <c r="G281" s="13">
        <v>0</v>
      </c>
      <c r="H281" s="14">
        <f t="shared" ref="H281:H282" si="228">SUM(F281:G281)</f>
        <v>0</v>
      </c>
      <c r="I281" s="13">
        <v>0</v>
      </c>
      <c r="J281" s="13">
        <v>0</v>
      </c>
      <c r="K281" s="14">
        <f t="shared" si="220"/>
        <v>0</v>
      </c>
      <c r="L281" s="13">
        <v>0</v>
      </c>
      <c r="M281" s="15">
        <f t="shared" si="227"/>
        <v>0</v>
      </c>
      <c r="N281" s="6"/>
      <c r="P281" s="365">
        <v>0</v>
      </c>
      <c r="Q281" s="366"/>
      <c r="R281" s="366" t="s">
        <v>22</v>
      </c>
      <c r="S281" s="366"/>
      <c r="T281" s="100"/>
      <c r="U281" s="93">
        <f t="shared" si="216"/>
        <v>0</v>
      </c>
      <c r="V281" s="13">
        <v>0</v>
      </c>
      <c r="W281" s="13">
        <v>0</v>
      </c>
      <c r="X281" s="60">
        <f t="shared" si="221"/>
        <v>0</v>
      </c>
      <c r="Y281" s="13">
        <v>0</v>
      </c>
      <c r="Z281" s="13">
        <v>0</v>
      </c>
      <c r="AA281" s="60">
        <f t="shared" si="222"/>
        <v>0</v>
      </c>
      <c r="AB281" s="13">
        <v>0</v>
      </c>
      <c r="AC281" s="60">
        <f t="shared" si="223"/>
        <v>0</v>
      </c>
      <c r="AD281" s="61">
        <f>M281-AC281</f>
        <v>0</v>
      </c>
      <c r="AE281" s="6"/>
      <c r="AG281" s="365">
        <v>0</v>
      </c>
      <c r="AH281" s="366"/>
      <c r="AI281" s="366" t="s">
        <v>22</v>
      </c>
      <c r="AJ281" s="366"/>
      <c r="AK281" s="100"/>
      <c r="AL281" s="72">
        <f t="shared" si="217"/>
        <v>0</v>
      </c>
      <c r="AM281" s="13">
        <v>0</v>
      </c>
      <c r="AN281" s="13">
        <v>0</v>
      </c>
      <c r="AO281" s="44">
        <f t="shared" si="224"/>
        <v>0</v>
      </c>
      <c r="AP281" s="13">
        <v>0</v>
      </c>
      <c r="AQ281" s="13">
        <v>0</v>
      </c>
      <c r="AR281" s="44">
        <f t="shared" si="225"/>
        <v>0</v>
      </c>
      <c r="AS281" s="13">
        <v>0</v>
      </c>
      <c r="AT281" s="44">
        <f t="shared" si="226"/>
        <v>0</v>
      </c>
      <c r="AU281" s="45">
        <f t="shared" si="218"/>
        <v>0</v>
      </c>
    </row>
    <row r="282" spans="1:47" x14ac:dyDescent="0.35">
      <c r="A282" s="365">
        <v>0</v>
      </c>
      <c r="B282" s="366"/>
      <c r="C282" s="366" t="s">
        <v>23</v>
      </c>
      <c r="D282" s="366"/>
      <c r="E282" s="100"/>
      <c r="F282" s="13">
        <v>0</v>
      </c>
      <c r="G282" s="13">
        <v>0</v>
      </c>
      <c r="H282" s="14">
        <f t="shared" si="228"/>
        <v>0</v>
      </c>
      <c r="I282" s="13">
        <v>0</v>
      </c>
      <c r="J282" s="13">
        <v>0</v>
      </c>
      <c r="K282" s="14">
        <f t="shared" si="220"/>
        <v>0</v>
      </c>
      <c r="L282" s="13">
        <v>0</v>
      </c>
      <c r="M282" s="15">
        <f>SUM(H282, K282, L282)</f>
        <v>0</v>
      </c>
      <c r="N282" s="6"/>
      <c r="P282" s="365">
        <v>0</v>
      </c>
      <c r="Q282" s="366"/>
      <c r="R282" s="366" t="s">
        <v>23</v>
      </c>
      <c r="S282" s="366"/>
      <c r="T282" s="100"/>
      <c r="U282" s="93">
        <f t="shared" si="216"/>
        <v>0</v>
      </c>
      <c r="V282" s="13">
        <v>0</v>
      </c>
      <c r="W282" s="13">
        <v>0</v>
      </c>
      <c r="X282" s="60">
        <f t="shared" si="221"/>
        <v>0</v>
      </c>
      <c r="Y282" s="13">
        <v>0</v>
      </c>
      <c r="Z282" s="13">
        <v>0</v>
      </c>
      <c r="AA282" s="60">
        <f t="shared" si="222"/>
        <v>0</v>
      </c>
      <c r="AB282" s="13">
        <v>0</v>
      </c>
      <c r="AC282" s="60">
        <f t="shared" si="223"/>
        <v>0</v>
      </c>
      <c r="AD282" s="61">
        <f>M282-AC282</f>
        <v>0</v>
      </c>
      <c r="AE282" s="6"/>
      <c r="AG282" s="365">
        <v>0</v>
      </c>
      <c r="AH282" s="366"/>
      <c r="AI282" s="366" t="s">
        <v>23</v>
      </c>
      <c r="AJ282" s="366"/>
      <c r="AK282" s="100"/>
      <c r="AL282" s="72">
        <f t="shared" si="217"/>
        <v>0</v>
      </c>
      <c r="AM282" s="13">
        <v>0</v>
      </c>
      <c r="AN282" s="13">
        <v>0</v>
      </c>
      <c r="AO282" s="44">
        <f t="shared" si="224"/>
        <v>0</v>
      </c>
      <c r="AP282" s="13">
        <v>0</v>
      </c>
      <c r="AQ282" s="13">
        <v>0</v>
      </c>
      <c r="AR282" s="44">
        <f t="shared" si="225"/>
        <v>0</v>
      </c>
      <c r="AS282" s="13">
        <v>0</v>
      </c>
      <c r="AT282" s="44">
        <f t="shared" si="226"/>
        <v>0</v>
      </c>
      <c r="AU282" s="45">
        <f t="shared" si="218"/>
        <v>0</v>
      </c>
    </row>
    <row r="283" spans="1:47" ht="16" thickBot="1" x14ac:dyDescent="0.4">
      <c r="A283" s="377" t="s">
        <v>174</v>
      </c>
      <c r="B283" s="378"/>
      <c r="C283" s="456">
        <f>SUM(A278:B282)</f>
        <v>0</v>
      </c>
      <c r="D283" s="456"/>
      <c r="E283" s="107"/>
      <c r="F283" s="22">
        <f>SUM(F278:F282)</f>
        <v>0</v>
      </c>
      <c r="G283" s="22">
        <f t="shared" ref="G283:J283" si="229">SUM(G278:G282)</f>
        <v>0</v>
      </c>
      <c r="H283" s="22">
        <f t="shared" si="229"/>
        <v>0</v>
      </c>
      <c r="I283" s="22">
        <f t="shared" si="229"/>
        <v>0</v>
      </c>
      <c r="J283" s="22">
        <f t="shared" si="229"/>
        <v>0</v>
      </c>
      <c r="K283" s="22">
        <f>SUM(K278:K282)</f>
        <v>0</v>
      </c>
      <c r="L283" s="22">
        <f t="shared" ref="L283" si="230">SUM(L278:L282)</f>
        <v>0</v>
      </c>
      <c r="M283" s="16">
        <f>SUM(M278:M282)</f>
        <v>0</v>
      </c>
      <c r="N283" s="6"/>
      <c r="P283" s="4" t="s">
        <v>174</v>
      </c>
      <c r="Q283" s="107"/>
      <c r="R283" s="369">
        <f>SUM(P278:Q282)</f>
        <v>0</v>
      </c>
      <c r="S283" s="369"/>
      <c r="T283" s="105"/>
      <c r="U283" s="131">
        <f t="shared" si="216"/>
        <v>0</v>
      </c>
      <c r="V283" s="67">
        <f>SUM(V278:V282)</f>
        <v>0</v>
      </c>
      <c r="W283" s="67">
        <f t="shared" ref="W283:AB283" si="231">SUM(W278:W282)</f>
        <v>0</v>
      </c>
      <c r="X283" s="67">
        <f t="shared" si="231"/>
        <v>0</v>
      </c>
      <c r="Y283" s="67">
        <f t="shared" si="231"/>
        <v>0</v>
      </c>
      <c r="Z283" s="67">
        <f t="shared" si="231"/>
        <v>0</v>
      </c>
      <c r="AA283" s="67">
        <f t="shared" si="231"/>
        <v>0</v>
      </c>
      <c r="AB283" s="67">
        <f t="shared" si="231"/>
        <v>0</v>
      </c>
      <c r="AC283" s="67">
        <f>SUM(AC278:AC282)</f>
        <v>0</v>
      </c>
      <c r="AD283" s="59">
        <f>SUM(AD278:AD282)</f>
        <v>0</v>
      </c>
      <c r="AE283" s="6"/>
      <c r="AG283" s="4" t="s">
        <v>174</v>
      </c>
      <c r="AH283" s="107"/>
      <c r="AI283" s="421">
        <f>SUM(AG278:AH282)</f>
        <v>0</v>
      </c>
      <c r="AJ283" s="421"/>
      <c r="AK283" s="105"/>
      <c r="AL283" s="129">
        <f t="shared" si="217"/>
        <v>0</v>
      </c>
      <c r="AM283" s="42">
        <f>SUM(AM278:AM282)</f>
        <v>0</v>
      </c>
      <c r="AN283" s="42">
        <f t="shared" ref="AN283:AO283" si="232">SUM(AN278:AN282)</f>
        <v>0</v>
      </c>
      <c r="AO283" s="42">
        <f t="shared" si="232"/>
        <v>0</v>
      </c>
      <c r="AP283" s="42">
        <f>SUM(AP278:AP282)</f>
        <v>0</v>
      </c>
      <c r="AQ283" s="42">
        <f t="shared" ref="AQ283" si="233">SUM(AQ278:AQ282)</f>
        <v>0</v>
      </c>
      <c r="AR283" s="42">
        <f t="shared" ref="AR283:AS283" si="234">SUM(AR278:AR282)</f>
        <v>0</v>
      </c>
      <c r="AS283" s="42">
        <f t="shared" si="234"/>
        <v>0</v>
      </c>
      <c r="AT283" s="42">
        <f>SUM(AT278:AT282)</f>
        <v>0</v>
      </c>
      <c r="AU283" s="43">
        <f t="shared" si="218"/>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35">SUM(G283, G274)</f>
        <v>0</v>
      </c>
      <c r="H285" s="20">
        <f>SUM(H283, H274)</f>
        <v>0</v>
      </c>
      <c r="I285" s="20">
        <f t="shared" ref="I285:L285" si="236">SUM(I283, I274)</f>
        <v>0</v>
      </c>
      <c r="J285" s="20">
        <f t="shared" si="236"/>
        <v>0</v>
      </c>
      <c r="K285" s="20">
        <f t="shared" si="236"/>
        <v>0</v>
      </c>
      <c r="L285" s="20">
        <f t="shared" si="236"/>
        <v>0</v>
      </c>
      <c r="M285" s="19">
        <f>SUM(M283, M274)</f>
        <v>0</v>
      </c>
      <c r="N285" s="6"/>
      <c r="P285" s="460" t="s">
        <v>180</v>
      </c>
      <c r="Q285" s="461"/>
      <c r="R285" s="461"/>
      <c r="S285" s="461"/>
      <c r="T285" s="461"/>
      <c r="U285" s="132">
        <f>AU205</f>
        <v>0</v>
      </c>
      <c r="V285" s="62">
        <f>SUM(V283, V274)</f>
        <v>0</v>
      </c>
      <c r="W285" s="62">
        <f t="shared" ref="W285" si="237">SUM(W283, W274)</f>
        <v>0</v>
      </c>
      <c r="X285" s="62">
        <f>SUM(X283, X274)</f>
        <v>0</v>
      </c>
      <c r="Y285" s="62">
        <f t="shared" ref="Y285:AB285" si="238">SUM(Y283, Y274)</f>
        <v>0</v>
      </c>
      <c r="Z285" s="62">
        <f t="shared" si="238"/>
        <v>0</v>
      </c>
      <c r="AA285" s="62">
        <f t="shared" si="238"/>
        <v>0</v>
      </c>
      <c r="AB285" s="62">
        <f t="shared" si="238"/>
        <v>0</v>
      </c>
      <c r="AC285" s="62">
        <f>SUM(AC283, AC274)</f>
        <v>0</v>
      </c>
      <c r="AD285" s="63">
        <f>SUM(AD283, AD274)</f>
        <v>0</v>
      </c>
      <c r="AE285" s="6"/>
      <c r="AG285" s="460" t="s">
        <v>180</v>
      </c>
      <c r="AH285" s="461"/>
      <c r="AI285" s="461"/>
      <c r="AJ285" s="461"/>
      <c r="AK285" s="461"/>
      <c r="AL285" s="130">
        <f>AU205</f>
        <v>0</v>
      </c>
      <c r="AM285" s="46">
        <f>SUM(AM283, AM274)</f>
        <v>0</v>
      </c>
      <c r="AN285" s="46">
        <f t="shared" ref="AN285" si="239">SUM(AN283, AN274)</f>
        <v>0</v>
      </c>
      <c r="AO285" s="46">
        <f>SUM(AO283, AO274)</f>
        <v>0</v>
      </c>
      <c r="AP285" s="46">
        <f>SUM(AP283, AP274)</f>
        <v>0</v>
      </c>
      <c r="AQ285" s="46">
        <f t="shared" ref="AQ285" si="240">SUM(AQ283, AQ274)</f>
        <v>0</v>
      </c>
      <c r="AR285" s="46">
        <f t="shared" ref="AR285:AT285" si="241">SUM(AR283, AR274)</f>
        <v>0</v>
      </c>
      <c r="AS285" s="46">
        <f t="shared" si="241"/>
        <v>0</v>
      </c>
      <c r="AT285" s="46">
        <f t="shared" si="24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 si="242">SUM(K289:K291)</f>
        <v>0</v>
      </c>
      <c r="L292" s="22">
        <f t="shared" ref="L292" si="243">SUM(L289:L291)</f>
        <v>0</v>
      </c>
      <c r="M292" s="16">
        <f>SUM(J292:L292)</f>
        <v>0</v>
      </c>
      <c r="N292" s="6"/>
      <c r="P292" s="379" t="s">
        <v>25</v>
      </c>
      <c r="Q292" s="380"/>
      <c r="R292" s="380"/>
      <c r="S292" s="380"/>
      <c r="T292" s="380"/>
      <c r="U292" s="380"/>
      <c r="V292" s="380"/>
      <c r="W292" s="380"/>
      <c r="X292" s="380"/>
      <c r="Y292" s="119">
        <f>AU212</f>
        <v>0</v>
      </c>
      <c r="Z292" s="67">
        <f>SUM(Z289:Z291)</f>
        <v>0</v>
      </c>
      <c r="AA292" s="67">
        <f t="shared" ref="AA292" si="244">SUM(AA289:AA291)</f>
        <v>0</v>
      </c>
      <c r="AB292" s="67">
        <f t="shared" ref="AB292:AD292" si="245">SUM(AB289:AB291)</f>
        <v>0</v>
      </c>
      <c r="AC292" s="67">
        <f t="shared" si="245"/>
        <v>0</v>
      </c>
      <c r="AD292" s="59">
        <f t="shared" si="245"/>
        <v>0</v>
      </c>
      <c r="AE292" s="6"/>
      <c r="AG292" s="379" t="s">
        <v>25</v>
      </c>
      <c r="AH292" s="380"/>
      <c r="AI292" s="380"/>
      <c r="AJ292" s="380"/>
      <c r="AK292" s="380"/>
      <c r="AL292" s="380"/>
      <c r="AM292" s="380"/>
      <c r="AN292" s="380"/>
      <c r="AO292" s="380"/>
      <c r="AP292" s="71">
        <f>AU212</f>
        <v>0</v>
      </c>
      <c r="AQ292" s="42">
        <f>SUM(AQ289:AQ291)</f>
        <v>0</v>
      </c>
      <c r="AR292" s="42">
        <f t="shared" ref="AR292:AT292" si="246">SUM(AR289:AR291)</f>
        <v>0</v>
      </c>
      <c r="AS292" s="42">
        <f t="shared" si="246"/>
        <v>0</v>
      </c>
      <c r="AT292" s="42">
        <f t="shared" si="246"/>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 si="247">SUM(K295:K297)</f>
        <v>0</v>
      </c>
      <c r="L298" s="22">
        <f t="shared" ref="L298" si="248">SUM(L295:L297)</f>
        <v>0</v>
      </c>
      <c r="M298" s="16">
        <f>SUM(J298:L298)</f>
        <v>0</v>
      </c>
      <c r="N298" s="6"/>
      <c r="P298" s="381" t="s">
        <v>26</v>
      </c>
      <c r="Q298" s="382"/>
      <c r="R298" s="382"/>
      <c r="S298" s="382"/>
      <c r="T298" s="382"/>
      <c r="U298" s="382"/>
      <c r="V298" s="382"/>
      <c r="W298" s="382"/>
      <c r="X298" s="382"/>
      <c r="Y298" s="95">
        <f>AU218</f>
        <v>0</v>
      </c>
      <c r="Z298" s="60">
        <f>SUM(Z295:Z297)</f>
        <v>0</v>
      </c>
      <c r="AA298" s="60">
        <f t="shared" ref="AA298" si="249">SUM(AA295:AA297)</f>
        <v>0</v>
      </c>
      <c r="AB298" s="60">
        <f t="shared" ref="AB298:AD298" si="250">SUM(AB295:AB297)</f>
        <v>0</v>
      </c>
      <c r="AC298" s="60">
        <f t="shared" si="250"/>
        <v>0</v>
      </c>
      <c r="AD298" s="61">
        <f t="shared" si="250"/>
        <v>0</v>
      </c>
      <c r="AE298" s="6"/>
      <c r="AG298" s="379" t="s">
        <v>26</v>
      </c>
      <c r="AH298" s="380"/>
      <c r="AI298" s="380"/>
      <c r="AJ298" s="380"/>
      <c r="AK298" s="380"/>
      <c r="AL298" s="380"/>
      <c r="AM298" s="380"/>
      <c r="AN298" s="380"/>
      <c r="AO298" s="380"/>
      <c r="AP298" s="71">
        <f>AU218</f>
        <v>0</v>
      </c>
      <c r="AQ298" s="42">
        <f>SUM(AQ295:AQ297)</f>
        <v>0</v>
      </c>
      <c r="AR298" s="42">
        <f t="shared" ref="AR298:AT298" si="251">SUM(AR295:AR297)</f>
        <v>0</v>
      </c>
      <c r="AS298" s="42">
        <f t="shared" si="251"/>
        <v>0</v>
      </c>
      <c r="AT298" s="42">
        <f t="shared" si="251"/>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52">SUM(J301:L301)</f>
        <v>0</v>
      </c>
      <c r="N301" s="6"/>
      <c r="P301" s="8">
        <v>1</v>
      </c>
      <c r="Q301" s="7" t="s">
        <v>28</v>
      </c>
      <c r="R301" s="376"/>
      <c r="S301" s="376"/>
      <c r="T301" s="376"/>
      <c r="U301" s="376"/>
      <c r="V301" s="376"/>
      <c r="W301" s="376"/>
      <c r="X301" s="376"/>
      <c r="Y301" s="95">
        <f t="shared" ref="Y301:Y312" si="253">AU221</f>
        <v>0</v>
      </c>
      <c r="Z301" s="13">
        <v>0</v>
      </c>
      <c r="AA301" s="13">
        <v>0</v>
      </c>
      <c r="AB301" s="13">
        <v>0</v>
      </c>
      <c r="AC301" s="60">
        <f t="shared" ref="AC301:AC311" si="254">SUM(Z301:AB301)</f>
        <v>0</v>
      </c>
      <c r="AD301" s="61">
        <f t="shared" ref="AD301:AD311" si="255">M301-AC301</f>
        <v>0</v>
      </c>
      <c r="AE301" s="6"/>
      <c r="AG301" s="8">
        <v>1</v>
      </c>
      <c r="AH301" s="7" t="s">
        <v>28</v>
      </c>
      <c r="AI301" s="376"/>
      <c r="AJ301" s="376"/>
      <c r="AK301" s="376"/>
      <c r="AL301" s="376"/>
      <c r="AM301" s="376"/>
      <c r="AN301" s="376"/>
      <c r="AO301" s="376"/>
      <c r="AP301" s="70">
        <f t="shared" ref="AP301:AP312" si="256">AU221</f>
        <v>0</v>
      </c>
      <c r="AQ301" s="13">
        <v>0</v>
      </c>
      <c r="AR301" s="13">
        <v>0</v>
      </c>
      <c r="AS301" s="13">
        <v>0</v>
      </c>
      <c r="AT301" s="44">
        <f t="shared" ref="AT301:AT311" si="257">SUM(AQ301:AS301)</f>
        <v>0</v>
      </c>
      <c r="AU301" s="45">
        <f t="shared" ref="AU301:AU312" si="258">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52"/>
        <v>0</v>
      </c>
      <c r="N302" s="6"/>
      <c r="P302" s="8">
        <v>2</v>
      </c>
      <c r="Q302" s="7" t="s">
        <v>31</v>
      </c>
      <c r="R302" s="376"/>
      <c r="S302" s="376"/>
      <c r="T302" s="376"/>
      <c r="U302" s="376"/>
      <c r="V302" s="376"/>
      <c r="W302" s="376"/>
      <c r="X302" s="376"/>
      <c r="Y302" s="95">
        <f t="shared" si="253"/>
        <v>0</v>
      </c>
      <c r="Z302" s="13">
        <v>0</v>
      </c>
      <c r="AA302" s="13">
        <v>0</v>
      </c>
      <c r="AB302" s="13">
        <v>0</v>
      </c>
      <c r="AC302" s="60">
        <f t="shared" si="254"/>
        <v>0</v>
      </c>
      <c r="AD302" s="61">
        <f t="shared" si="255"/>
        <v>0</v>
      </c>
      <c r="AE302" s="6"/>
      <c r="AG302" s="8">
        <v>2</v>
      </c>
      <c r="AH302" s="7" t="s">
        <v>31</v>
      </c>
      <c r="AI302" s="376"/>
      <c r="AJ302" s="376"/>
      <c r="AK302" s="376"/>
      <c r="AL302" s="376"/>
      <c r="AM302" s="376"/>
      <c r="AN302" s="376"/>
      <c r="AO302" s="376"/>
      <c r="AP302" s="70">
        <f t="shared" si="256"/>
        <v>0</v>
      </c>
      <c r="AQ302" s="13">
        <v>0</v>
      </c>
      <c r="AR302" s="13">
        <v>0</v>
      </c>
      <c r="AS302" s="13">
        <v>0</v>
      </c>
      <c r="AT302" s="44">
        <f t="shared" si="257"/>
        <v>0</v>
      </c>
      <c r="AU302" s="45">
        <f t="shared" si="258"/>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53"/>
        <v>0</v>
      </c>
      <c r="Z303" s="13">
        <v>0</v>
      </c>
      <c r="AA303" s="13">
        <v>0</v>
      </c>
      <c r="AB303" s="13">
        <v>0</v>
      </c>
      <c r="AC303" s="60">
        <f t="shared" si="254"/>
        <v>0</v>
      </c>
      <c r="AD303" s="61">
        <f t="shared" si="255"/>
        <v>0</v>
      </c>
      <c r="AE303" s="6"/>
      <c r="AG303" s="8">
        <v>3</v>
      </c>
      <c r="AH303" s="7" t="s">
        <v>32</v>
      </c>
      <c r="AI303" s="376"/>
      <c r="AJ303" s="376"/>
      <c r="AK303" s="376"/>
      <c r="AL303" s="376"/>
      <c r="AM303" s="376"/>
      <c r="AN303" s="376"/>
      <c r="AO303" s="376"/>
      <c r="AP303" s="70">
        <f t="shared" si="256"/>
        <v>0</v>
      </c>
      <c r="AQ303" s="13">
        <v>0</v>
      </c>
      <c r="AR303" s="13">
        <v>0</v>
      </c>
      <c r="AS303" s="13">
        <v>0</v>
      </c>
      <c r="AT303" s="44">
        <f t="shared" si="257"/>
        <v>0</v>
      </c>
      <c r="AU303" s="45">
        <f t="shared" si="258"/>
        <v>0</v>
      </c>
    </row>
    <row r="304" spans="1:47" x14ac:dyDescent="0.35">
      <c r="A304" s="8">
        <v>4</v>
      </c>
      <c r="B304" s="7" t="s">
        <v>68</v>
      </c>
      <c r="C304" s="376"/>
      <c r="D304" s="376"/>
      <c r="E304" s="376"/>
      <c r="F304" s="376"/>
      <c r="G304" s="376"/>
      <c r="H304" s="376"/>
      <c r="I304" s="376"/>
      <c r="J304" s="13">
        <v>0</v>
      </c>
      <c r="K304" s="13">
        <v>0</v>
      </c>
      <c r="L304" s="13">
        <v>0</v>
      </c>
      <c r="M304" s="15">
        <f t="shared" si="252"/>
        <v>0</v>
      </c>
      <c r="N304" s="6"/>
      <c r="P304" s="8">
        <v>4</v>
      </c>
      <c r="Q304" s="7" t="s">
        <v>68</v>
      </c>
      <c r="R304" s="376"/>
      <c r="S304" s="376"/>
      <c r="T304" s="376"/>
      <c r="U304" s="376"/>
      <c r="V304" s="376"/>
      <c r="W304" s="376"/>
      <c r="X304" s="376"/>
      <c r="Y304" s="95">
        <f t="shared" si="253"/>
        <v>0</v>
      </c>
      <c r="Z304" s="13">
        <v>0</v>
      </c>
      <c r="AA304" s="13">
        <v>0</v>
      </c>
      <c r="AB304" s="13">
        <v>0</v>
      </c>
      <c r="AC304" s="60">
        <f t="shared" si="254"/>
        <v>0</v>
      </c>
      <c r="AD304" s="61">
        <f t="shared" si="255"/>
        <v>0</v>
      </c>
      <c r="AE304" s="6"/>
      <c r="AG304" s="8">
        <v>4</v>
      </c>
      <c r="AH304" s="7" t="s">
        <v>68</v>
      </c>
      <c r="AI304" s="376"/>
      <c r="AJ304" s="376"/>
      <c r="AK304" s="376"/>
      <c r="AL304" s="376"/>
      <c r="AM304" s="376"/>
      <c r="AN304" s="376"/>
      <c r="AO304" s="376"/>
      <c r="AP304" s="70">
        <f t="shared" si="256"/>
        <v>0</v>
      </c>
      <c r="AQ304" s="13">
        <v>0</v>
      </c>
      <c r="AR304" s="13">
        <v>0</v>
      </c>
      <c r="AS304" s="13">
        <v>0</v>
      </c>
      <c r="AT304" s="44">
        <f>SUM(AQ304:AS304)</f>
        <v>0</v>
      </c>
      <c r="AU304" s="45">
        <f t="shared" si="258"/>
        <v>0</v>
      </c>
    </row>
    <row r="305" spans="1:134" x14ac:dyDescent="0.35">
      <c r="A305" s="8">
        <v>5</v>
      </c>
      <c r="B305" s="7" t="s">
        <v>29</v>
      </c>
      <c r="C305" s="376"/>
      <c r="D305" s="376"/>
      <c r="E305" s="376"/>
      <c r="F305" s="376"/>
      <c r="G305" s="376"/>
      <c r="H305" s="376"/>
      <c r="I305" s="376"/>
      <c r="J305" s="13">
        <v>0</v>
      </c>
      <c r="K305" s="13">
        <v>0</v>
      </c>
      <c r="L305" s="13">
        <v>0</v>
      </c>
      <c r="M305" s="15">
        <f t="shared" si="252"/>
        <v>0</v>
      </c>
      <c r="N305" s="6"/>
      <c r="P305" s="8">
        <v>5</v>
      </c>
      <c r="Q305" s="7" t="s">
        <v>29</v>
      </c>
      <c r="R305" s="376"/>
      <c r="S305" s="376"/>
      <c r="T305" s="376"/>
      <c r="U305" s="376"/>
      <c r="V305" s="376"/>
      <c r="W305" s="376"/>
      <c r="X305" s="376"/>
      <c r="Y305" s="95">
        <f t="shared" si="253"/>
        <v>0</v>
      </c>
      <c r="Z305" s="13">
        <v>0</v>
      </c>
      <c r="AA305" s="13">
        <v>0</v>
      </c>
      <c r="AB305" s="13">
        <v>0</v>
      </c>
      <c r="AC305" s="60">
        <f>SUM(Z305:AB305)</f>
        <v>0</v>
      </c>
      <c r="AD305" s="61">
        <f t="shared" si="255"/>
        <v>0</v>
      </c>
      <c r="AE305" s="6"/>
      <c r="AG305" s="8">
        <v>5</v>
      </c>
      <c r="AH305" s="7" t="s">
        <v>29</v>
      </c>
      <c r="AI305" s="376"/>
      <c r="AJ305" s="376"/>
      <c r="AK305" s="376"/>
      <c r="AL305" s="376"/>
      <c r="AM305" s="376"/>
      <c r="AN305" s="376"/>
      <c r="AO305" s="376"/>
      <c r="AP305" s="70">
        <f t="shared" si="256"/>
        <v>0</v>
      </c>
      <c r="AQ305" s="13">
        <v>0</v>
      </c>
      <c r="AR305" s="13">
        <v>0</v>
      </c>
      <c r="AS305" s="13">
        <v>0</v>
      </c>
      <c r="AT305" s="44">
        <f t="shared" si="257"/>
        <v>0</v>
      </c>
      <c r="AU305" s="45">
        <f t="shared" si="258"/>
        <v>0</v>
      </c>
    </row>
    <row r="306" spans="1:134" x14ac:dyDescent="0.35">
      <c r="A306" s="8">
        <v>6</v>
      </c>
      <c r="B306" s="7" t="s">
        <v>30</v>
      </c>
      <c r="C306" s="376"/>
      <c r="D306" s="376"/>
      <c r="E306" s="376"/>
      <c r="F306" s="376"/>
      <c r="G306" s="376"/>
      <c r="H306" s="376"/>
      <c r="I306" s="376"/>
      <c r="J306" s="13">
        <v>0</v>
      </c>
      <c r="K306" s="13">
        <v>0</v>
      </c>
      <c r="L306" s="13">
        <v>0</v>
      </c>
      <c r="M306" s="15">
        <f t="shared" si="252"/>
        <v>0</v>
      </c>
      <c r="N306" s="6"/>
      <c r="P306" s="8">
        <v>6</v>
      </c>
      <c r="Q306" s="7" t="s">
        <v>30</v>
      </c>
      <c r="R306" s="376"/>
      <c r="S306" s="376"/>
      <c r="T306" s="376"/>
      <c r="U306" s="376"/>
      <c r="V306" s="376"/>
      <c r="W306" s="376"/>
      <c r="X306" s="376"/>
      <c r="Y306" s="95">
        <f t="shared" si="253"/>
        <v>0</v>
      </c>
      <c r="Z306" s="13">
        <v>0</v>
      </c>
      <c r="AA306" s="13">
        <v>0</v>
      </c>
      <c r="AB306" s="13">
        <v>0</v>
      </c>
      <c r="AC306" s="60">
        <f t="shared" si="254"/>
        <v>0</v>
      </c>
      <c r="AD306" s="61">
        <f t="shared" si="255"/>
        <v>0</v>
      </c>
      <c r="AE306" s="6"/>
      <c r="AG306" s="8">
        <v>6</v>
      </c>
      <c r="AH306" s="7" t="s">
        <v>30</v>
      </c>
      <c r="AI306" s="376"/>
      <c r="AJ306" s="376"/>
      <c r="AK306" s="376"/>
      <c r="AL306" s="376"/>
      <c r="AM306" s="376"/>
      <c r="AN306" s="376"/>
      <c r="AO306" s="376"/>
      <c r="AP306" s="70">
        <f t="shared" si="256"/>
        <v>0</v>
      </c>
      <c r="AQ306" s="13">
        <v>0</v>
      </c>
      <c r="AR306" s="13">
        <v>0</v>
      </c>
      <c r="AS306" s="13">
        <v>0</v>
      </c>
      <c r="AT306" s="44">
        <f t="shared" si="257"/>
        <v>0</v>
      </c>
      <c r="AU306" s="45">
        <f t="shared" si="258"/>
        <v>0</v>
      </c>
    </row>
    <row r="307" spans="1:134" x14ac:dyDescent="0.35">
      <c r="A307" s="8">
        <v>7</v>
      </c>
      <c r="B307" s="7" t="s">
        <v>34</v>
      </c>
      <c r="C307" s="376"/>
      <c r="D307" s="376"/>
      <c r="E307" s="376"/>
      <c r="F307" s="376"/>
      <c r="G307" s="376"/>
      <c r="H307" s="376"/>
      <c r="I307" s="376"/>
      <c r="J307" s="13">
        <v>0</v>
      </c>
      <c r="K307" s="13">
        <v>0</v>
      </c>
      <c r="L307" s="13">
        <v>0</v>
      </c>
      <c r="M307" s="15">
        <f t="shared" si="252"/>
        <v>0</v>
      </c>
      <c r="N307" s="6"/>
      <c r="P307" s="8">
        <v>7</v>
      </c>
      <c r="Q307" s="7" t="s">
        <v>34</v>
      </c>
      <c r="R307" s="376"/>
      <c r="S307" s="376"/>
      <c r="T307" s="376"/>
      <c r="U307" s="376"/>
      <c r="V307" s="376"/>
      <c r="W307" s="376"/>
      <c r="X307" s="376"/>
      <c r="Y307" s="95">
        <f t="shared" si="253"/>
        <v>0</v>
      </c>
      <c r="Z307" s="13">
        <v>0</v>
      </c>
      <c r="AA307" s="13">
        <v>0</v>
      </c>
      <c r="AB307" s="13">
        <v>0</v>
      </c>
      <c r="AC307" s="60">
        <f t="shared" si="254"/>
        <v>0</v>
      </c>
      <c r="AD307" s="61">
        <f t="shared" si="255"/>
        <v>0</v>
      </c>
      <c r="AE307" s="6"/>
      <c r="AG307" s="8">
        <v>7</v>
      </c>
      <c r="AH307" s="7" t="s">
        <v>34</v>
      </c>
      <c r="AI307" s="376"/>
      <c r="AJ307" s="376"/>
      <c r="AK307" s="376"/>
      <c r="AL307" s="376"/>
      <c r="AM307" s="376"/>
      <c r="AN307" s="376"/>
      <c r="AO307" s="376"/>
      <c r="AP307" s="70">
        <f t="shared" si="256"/>
        <v>0</v>
      </c>
      <c r="AQ307" s="13">
        <v>0</v>
      </c>
      <c r="AR307" s="13">
        <v>0</v>
      </c>
      <c r="AS307" s="13">
        <v>0</v>
      </c>
      <c r="AT307" s="44">
        <f t="shared" si="257"/>
        <v>0</v>
      </c>
      <c r="AU307" s="45">
        <f t="shared" si="258"/>
        <v>0</v>
      </c>
    </row>
    <row r="308" spans="1:134" x14ac:dyDescent="0.35">
      <c r="A308" s="8">
        <v>8</v>
      </c>
      <c r="B308" s="7" t="s">
        <v>35</v>
      </c>
      <c r="C308" s="376"/>
      <c r="D308" s="376"/>
      <c r="E308" s="376"/>
      <c r="F308" s="376"/>
      <c r="G308" s="376"/>
      <c r="H308" s="376"/>
      <c r="I308" s="376"/>
      <c r="J308" s="13">
        <v>0</v>
      </c>
      <c r="K308" s="13">
        <v>0</v>
      </c>
      <c r="L308" s="13">
        <v>0</v>
      </c>
      <c r="M308" s="15">
        <f t="shared" si="252"/>
        <v>0</v>
      </c>
      <c r="N308" s="6"/>
      <c r="P308" s="8">
        <v>8</v>
      </c>
      <c r="Q308" s="7" t="s">
        <v>35</v>
      </c>
      <c r="R308" s="376"/>
      <c r="S308" s="376"/>
      <c r="T308" s="376"/>
      <c r="U308" s="376"/>
      <c r="V308" s="376"/>
      <c r="W308" s="376"/>
      <c r="X308" s="376"/>
      <c r="Y308" s="95">
        <f t="shared" si="253"/>
        <v>0</v>
      </c>
      <c r="Z308" s="13">
        <v>0</v>
      </c>
      <c r="AA308" s="13">
        <v>0</v>
      </c>
      <c r="AB308" s="13">
        <v>0</v>
      </c>
      <c r="AC308" s="60">
        <f t="shared" si="254"/>
        <v>0</v>
      </c>
      <c r="AD308" s="61">
        <f t="shared" si="255"/>
        <v>0</v>
      </c>
      <c r="AE308" s="6"/>
      <c r="AG308" s="8">
        <v>8</v>
      </c>
      <c r="AH308" s="7" t="s">
        <v>35</v>
      </c>
      <c r="AI308" s="376"/>
      <c r="AJ308" s="376"/>
      <c r="AK308" s="376"/>
      <c r="AL308" s="376"/>
      <c r="AM308" s="376"/>
      <c r="AN308" s="376"/>
      <c r="AO308" s="376"/>
      <c r="AP308" s="70">
        <f t="shared" si="256"/>
        <v>0</v>
      </c>
      <c r="AQ308" s="13">
        <v>0</v>
      </c>
      <c r="AR308" s="13">
        <v>0</v>
      </c>
      <c r="AS308" s="13">
        <v>0</v>
      </c>
      <c r="AT308" s="44">
        <f t="shared" si="257"/>
        <v>0</v>
      </c>
      <c r="AU308" s="45">
        <f t="shared" si="258"/>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53"/>
        <v>0</v>
      </c>
      <c r="Z309" s="13">
        <v>0</v>
      </c>
      <c r="AA309" s="13">
        <v>0</v>
      </c>
      <c r="AB309" s="13">
        <v>0</v>
      </c>
      <c r="AC309" s="60">
        <f t="shared" si="254"/>
        <v>0</v>
      </c>
      <c r="AD309" s="61">
        <f t="shared" si="255"/>
        <v>0</v>
      </c>
      <c r="AE309" s="6"/>
      <c r="AG309" s="8">
        <v>9</v>
      </c>
      <c r="AH309" s="7" t="s">
        <v>49</v>
      </c>
      <c r="AI309" s="376"/>
      <c r="AJ309" s="376"/>
      <c r="AK309" s="376"/>
      <c r="AL309" s="376"/>
      <c r="AM309" s="376"/>
      <c r="AN309" s="376"/>
      <c r="AO309" s="376"/>
      <c r="AP309" s="70">
        <f t="shared" si="256"/>
        <v>0</v>
      </c>
      <c r="AQ309" s="13">
        <v>0</v>
      </c>
      <c r="AR309" s="13">
        <v>0</v>
      </c>
      <c r="AS309" s="13">
        <v>0</v>
      </c>
      <c r="AT309" s="44">
        <f t="shared" si="257"/>
        <v>0</v>
      </c>
      <c r="AU309" s="45">
        <f t="shared" si="258"/>
        <v>0</v>
      </c>
    </row>
    <row r="310" spans="1:134" x14ac:dyDescent="0.35">
      <c r="A310" s="8">
        <v>10</v>
      </c>
      <c r="B310" s="77" t="s">
        <v>198</v>
      </c>
      <c r="C310" s="376"/>
      <c r="D310" s="376"/>
      <c r="E310" s="376"/>
      <c r="F310" s="376"/>
      <c r="G310" s="376"/>
      <c r="H310" s="376"/>
      <c r="I310" s="376"/>
      <c r="J310" s="13">
        <v>0</v>
      </c>
      <c r="K310" s="13">
        <v>0</v>
      </c>
      <c r="L310" s="13">
        <v>0</v>
      </c>
      <c r="M310" s="15">
        <f t="shared" si="252"/>
        <v>0</v>
      </c>
      <c r="N310" s="6"/>
      <c r="P310" s="8">
        <v>10</v>
      </c>
      <c r="Q310" s="77" t="s">
        <v>198</v>
      </c>
      <c r="R310" s="471"/>
      <c r="S310" s="471"/>
      <c r="T310" s="471"/>
      <c r="U310" s="471"/>
      <c r="V310" s="471"/>
      <c r="W310" s="471"/>
      <c r="X310" s="471"/>
      <c r="Y310" s="95">
        <f t="shared" si="253"/>
        <v>0</v>
      </c>
      <c r="Z310" s="13">
        <v>0</v>
      </c>
      <c r="AA310" s="13">
        <v>0</v>
      </c>
      <c r="AB310" s="13">
        <v>0</v>
      </c>
      <c r="AC310" s="60">
        <f t="shared" si="254"/>
        <v>0</v>
      </c>
      <c r="AD310" s="61">
        <f t="shared" si="255"/>
        <v>0</v>
      </c>
      <c r="AE310" s="6"/>
      <c r="AG310" s="8">
        <v>10</v>
      </c>
      <c r="AH310" s="77" t="s">
        <v>198</v>
      </c>
      <c r="AI310" s="471"/>
      <c r="AJ310" s="471"/>
      <c r="AK310" s="471"/>
      <c r="AL310" s="471"/>
      <c r="AM310" s="471"/>
      <c r="AN310" s="471"/>
      <c r="AO310" s="471"/>
      <c r="AP310" s="70">
        <f t="shared" si="256"/>
        <v>0</v>
      </c>
      <c r="AQ310" s="13">
        <v>0</v>
      </c>
      <c r="AR310" s="13">
        <v>0</v>
      </c>
      <c r="AS310" s="13">
        <v>0</v>
      </c>
      <c r="AT310" s="44">
        <f t="shared" si="257"/>
        <v>0</v>
      </c>
      <c r="AU310" s="45">
        <f t="shared" si="258"/>
        <v>0</v>
      </c>
    </row>
    <row r="311" spans="1:134" x14ac:dyDescent="0.35">
      <c r="A311" s="8">
        <v>11</v>
      </c>
      <c r="B311" s="77" t="s">
        <v>198</v>
      </c>
      <c r="C311" s="376"/>
      <c r="D311" s="376"/>
      <c r="E311" s="376"/>
      <c r="F311" s="376"/>
      <c r="G311" s="376"/>
      <c r="H311" s="376"/>
      <c r="I311" s="376"/>
      <c r="J311" s="13">
        <v>0</v>
      </c>
      <c r="K311" s="13">
        <v>0</v>
      </c>
      <c r="L311" s="13">
        <v>0</v>
      </c>
      <c r="M311" s="15">
        <f t="shared" si="252"/>
        <v>0</v>
      </c>
      <c r="N311" s="6"/>
      <c r="P311" s="8">
        <v>11</v>
      </c>
      <c r="Q311" s="77" t="s">
        <v>198</v>
      </c>
      <c r="R311" s="471"/>
      <c r="S311" s="471"/>
      <c r="T311" s="471"/>
      <c r="U311" s="471"/>
      <c r="V311" s="471"/>
      <c r="W311" s="471"/>
      <c r="X311" s="471"/>
      <c r="Y311" s="95">
        <f t="shared" si="253"/>
        <v>0</v>
      </c>
      <c r="Z311" s="13">
        <v>0</v>
      </c>
      <c r="AA311" s="13">
        <v>0</v>
      </c>
      <c r="AB311" s="13">
        <v>0</v>
      </c>
      <c r="AC311" s="60">
        <f t="shared" si="254"/>
        <v>0</v>
      </c>
      <c r="AD311" s="61">
        <f t="shared" si="255"/>
        <v>0</v>
      </c>
      <c r="AE311" s="6"/>
      <c r="AG311" s="8">
        <v>11</v>
      </c>
      <c r="AH311" s="77" t="s">
        <v>198</v>
      </c>
      <c r="AI311" s="471"/>
      <c r="AJ311" s="471"/>
      <c r="AK311" s="471"/>
      <c r="AL311" s="471"/>
      <c r="AM311" s="471"/>
      <c r="AN311" s="471"/>
      <c r="AO311" s="471"/>
      <c r="AP311" s="70">
        <f t="shared" si="256"/>
        <v>0</v>
      </c>
      <c r="AQ311" s="13">
        <v>0</v>
      </c>
      <c r="AR311" s="13">
        <v>0</v>
      </c>
      <c r="AS311" s="13">
        <v>0</v>
      </c>
      <c r="AT311" s="44">
        <f t="shared" si="257"/>
        <v>0</v>
      </c>
      <c r="AU311" s="45">
        <f t="shared" si="258"/>
        <v>0</v>
      </c>
    </row>
    <row r="312" spans="1:134" ht="16" thickBot="1" x14ac:dyDescent="0.4">
      <c r="A312" s="379" t="s">
        <v>36</v>
      </c>
      <c r="B312" s="380"/>
      <c r="C312" s="380"/>
      <c r="D312" s="380"/>
      <c r="E312" s="380"/>
      <c r="F312" s="380"/>
      <c r="G312" s="380"/>
      <c r="H312" s="380"/>
      <c r="I312" s="380"/>
      <c r="J312" s="22">
        <f>SUM(J301:J311)</f>
        <v>0</v>
      </c>
      <c r="K312" s="22">
        <f t="shared" ref="K312" si="259">SUM(K301:K311)</f>
        <v>0</v>
      </c>
      <c r="L312" s="22">
        <f t="shared" ref="L312" si="260">SUM(L301:L311)</f>
        <v>0</v>
      </c>
      <c r="M312" s="16">
        <f t="shared" si="252"/>
        <v>0</v>
      </c>
      <c r="N312" s="6"/>
      <c r="P312" s="379" t="s">
        <v>36</v>
      </c>
      <c r="Q312" s="380"/>
      <c r="R312" s="380"/>
      <c r="S312" s="380"/>
      <c r="T312" s="380"/>
      <c r="U312" s="380"/>
      <c r="V312" s="380"/>
      <c r="W312" s="380"/>
      <c r="X312" s="380"/>
      <c r="Y312" s="119">
        <f t="shared" si="253"/>
        <v>0</v>
      </c>
      <c r="Z312" s="67">
        <f>SUM(Z301:Z311)</f>
        <v>0</v>
      </c>
      <c r="AA312" s="67">
        <f t="shared" ref="AA312:AB312" si="261">SUM(AA301:AA311)</f>
        <v>0</v>
      </c>
      <c r="AB312" s="67">
        <f t="shared" si="261"/>
        <v>0</v>
      </c>
      <c r="AC312" s="67">
        <f t="shared" ref="AC312:AD312" si="262">SUM(AC301:AC311)</f>
        <v>0</v>
      </c>
      <c r="AD312" s="59">
        <f t="shared" si="262"/>
        <v>0</v>
      </c>
      <c r="AE312" s="6"/>
      <c r="AG312" s="379" t="s">
        <v>36</v>
      </c>
      <c r="AH312" s="380"/>
      <c r="AI312" s="380"/>
      <c r="AJ312" s="380"/>
      <c r="AK312" s="380"/>
      <c r="AL312" s="380"/>
      <c r="AM312" s="380"/>
      <c r="AN312" s="380"/>
      <c r="AO312" s="380"/>
      <c r="AP312" s="71">
        <f t="shared" si="256"/>
        <v>0</v>
      </c>
      <c r="AQ312" s="42">
        <f>SUM(AQ301:AQ311)</f>
        <v>0</v>
      </c>
      <c r="AR312" s="42">
        <f t="shared" ref="AR312:AT312" si="263">SUM(AR301:AR311)</f>
        <v>0</v>
      </c>
      <c r="AS312" s="42">
        <f t="shared" si="263"/>
        <v>0</v>
      </c>
      <c r="AT312" s="42">
        <f t="shared" si="263"/>
        <v>0</v>
      </c>
      <c r="AU312" s="43">
        <f t="shared" si="258"/>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64">AU267</f>
        <v>0</v>
      </c>
      <c r="V347" s="13">
        <v>0</v>
      </c>
      <c r="W347" s="13">
        <v>0</v>
      </c>
      <c r="X347" s="60">
        <f>SUM(V347:W347)</f>
        <v>0</v>
      </c>
      <c r="Y347" s="13">
        <v>0</v>
      </c>
      <c r="Z347" s="13">
        <v>0</v>
      </c>
      <c r="AA347" s="60">
        <f>SUM(Y347:Z347)</f>
        <v>0</v>
      </c>
      <c r="AB347" s="13">
        <v>0</v>
      </c>
      <c r="AC347" s="60">
        <f>SUM(X347, AA347, AB347)</f>
        <v>0</v>
      </c>
      <c r="AD347" s="61">
        <f t="shared" ref="AD347:AD353" si="265">M347-AC347</f>
        <v>0</v>
      </c>
      <c r="AE347" s="5"/>
      <c r="AG347" s="157">
        <v>1</v>
      </c>
      <c r="AH347" s="104"/>
      <c r="AI347" s="366"/>
      <c r="AJ347" s="366"/>
      <c r="AK347" s="100"/>
      <c r="AL347" s="72">
        <f t="shared" ref="AL347:AL354" si="266">AU267</f>
        <v>0</v>
      </c>
      <c r="AM347" s="13">
        <v>0</v>
      </c>
      <c r="AN347" s="13">
        <v>0</v>
      </c>
      <c r="AO347" s="44">
        <f>SUM(AM347:AN347)</f>
        <v>0</v>
      </c>
      <c r="AP347" s="13">
        <v>0</v>
      </c>
      <c r="AQ347" s="13">
        <v>0</v>
      </c>
      <c r="AR347" s="44">
        <f>SUM(AP347:AQ347)</f>
        <v>0</v>
      </c>
      <c r="AS347" s="13">
        <v>0</v>
      </c>
      <c r="AT347" s="44">
        <f>SUM(AO347, AR347, AS347)</f>
        <v>0</v>
      </c>
      <c r="AU347" s="45">
        <f t="shared" ref="AU347:AU354" si="267">IF($S$404&lt;&gt;0, AC347+AL347-AT347, M347+AL347-AT347)</f>
        <v>0</v>
      </c>
    </row>
    <row r="348" spans="1:47" x14ac:dyDescent="0.35">
      <c r="A348" s="157">
        <v>2</v>
      </c>
      <c r="B348" s="104"/>
      <c r="C348" s="366"/>
      <c r="D348" s="366"/>
      <c r="E348" s="100"/>
      <c r="F348" s="13">
        <v>0</v>
      </c>
      <c r="G348" s="13">
        <v>0</v>
      </c>
      <c r="H348" s="14">
        <f t="shared" ref="H348:H349" si="268">SUM(F348:G348)</f>
        <v>0</v>
      </c>
      <c r="I348" s="13">
        <v>0</v>
      </c>
      <c r="J348" s="13">
        <v>0</v>
      </c>
      <c r="K348" s="14">
        <f t="shared" ref="K348:K353" si="269">SUM(I348:J348)</f>
        <v>0</v>
      </c>
      <c r="L348" s="13">
        <v>0</v>
      </c>
      <c r="M348" s="15">
        <f t="shared" ref="M348:M353" si="270">SUM(H348, K348, L348)</f>
        <v>0</v>
      </c>
      <c r="N348" s="5"/>
      <c r="P348" s="157">
        <v>2</v>
      </c>
      <c r="Q348" s="104"/>
      <c r="R348" s="366"/>
      <c r="S348" s="366"/>
      <c r="T348" s="100"/>
      <c r="U348" s="93">
        <f t="shared" si="264"/>
        <v>0</v>
      </c>
      <c r="V348" s="13">
        <v>0</v>
      </c>
      <c r="W348" s="13">
        <v>0</v>
      </c>
      <c r="X348" s="60">
        <f t="shared" ref="X348:X353" si="271">SUM(V348:W348)</f>
        <v>0</v>
      </c>
      <c r="Y348" s="13">
        <v>0</v>
      </c>
      <c r="Z348" s="13">
        <v>0</v>
      </c>
      <c r="AA348" s="60">
        <f t="shared" ref="AA348:AA353" si="272">SUM(Y348:Z348)</f>
        <v>0</v>
      </c>
      <c r="AB348" s="13">
        <v>0</v>
      </c>
      <c r="AC348" s="60">
        <f t="shared" ref="AC348:AC353" si="273">SUM(X348, AA348, AB348)</f>
        <v>0</v>
      </c>
      <c r="AD348" s="61">
        <f t="shared" si="265"/>
        <v>0</v>
      </c>
      <c r="AE348" s="5"/>
      <c r="AG348" s="157">
        <v>2</v>
      </c>
      <c r="AH348" s="104"/>
      <c r="AI348" s="366"/>
      <c r="AJ348" s="366"/>
      <c r="AK348" s="100"/>
      <c r="AL348" s="72">
        <f t="shared" si="266"/>
        <v>0</v>
      </c>
      <c r="AM348" s="13">
        <v>0</v>
      </c>
      <c r="AN348" s="13">
        <v>0</v>
      </c>
      <c r="AO348" s="44">
        <f t="shared" ref="AO348:AO353" si="274">SUM(AM348:AN348)</f>
        <v>0</v>
      </c>
      <c r="AP348" s="13">
        <v>0</v>
      </c>
      <c r="AQ348" s="13">
        <v>0</v>
      </c>
      <c r="AR348" s="44">
        <f t="shared" ref="AR348:AR353" si="275">SUM(AP348:AQ348)</f>
        <v>0</v>
      </c>
      <c r="AS348" s="13">
        <v>0</v>
      </c>
      <c r="AT348" s="44">
        <f t="shared" ref="AT348:AT353" si="276">SUM(AO348, AR348, AS348)</f>
        <v>0</v>
      </c>
      <c r="AU348" s="45">
        <f t="shared" si="267"/>
        <v>0</v>
      </c>
    </row>
    <row r="349" spans="1:47" x14ac:dyDescent="0.35">
      <c r="A349" s="157">
        <v>3</v>
      </c>
      <c r="B349" s="104"/>
      <c r="C349" s="366"/>
      <c r="D349" s="366"/>
      <c r="E349" s="100"/>
      <c r="F349" s="13">
        <v>0</v>
      </c>
      <c r="G349" s="13">
        <v>0</v>
      </c>
      <c r="H349" s="14">
        <f t="shared" si="268"/>
        <v>0</v>
      </c>
      <c r="I349" s="13">
        <v>0</v>
      </c>
      <c r="J349" s="13">
        <v>0</v>
      </c>
      <c r="K349" s="14">
        <f t="shared" si="269"/>
        <v>0</v>
      </c>
      <c r="L349" s="13">
        <v>0</v>
      </c>
      <c r="M349" s="15">
        <f t="shared" si="270"/>
        <v>0</v>
      </c>
      <c r="N349" s="5"/>
      <c r="P349" s="157">
        <v>3</v>
      </c>
      <c r="Q349" s="104"/>
      <c r="R349" s="366"/>
      <c r="S349" s="366"/>
      <c r="T349" s="100"/>
      <c r="U349" s="93">
        <f t="shared" si="264"/>
        <v>0</v>
      </c>
      <c r="V349" s="13">
        <v>0</v>
      </c>
      <c r="W349" s="13">
        <v>0</v>
      </c>
      <c r="X349" s="60">
        <f t="shared" si="271"/>
        <v>0</v>
      </c>
      <c r="Y349" s="13">
        <v>0</v>
      </c>
      <c r="Z349" s="13">
        <v>0</v>
      </c>
      <c r="AA349" s="60">
        <f t="shared" si="272"/>
        <v>0</v>
      </c>
      <c r="AB349" s="13">
        <v>0</v>
      </c>
      <c r="AC349" s="60">
        <f t="shared" si="273"/>
        <v>0</v>
      </c>
      <c r="AD349" s="61">
        <f t="shared" si="265"/>
        <v>0</v>
      </c>
      <c r="AE349" s="5"/>
      <c r="AG349" s="157">
        <v>3</v>
      </c>
      <c r="AH349" s="104"/>
      <c r="AI349" s="366"/>
      <c r="AJ349" s="366"/>
      <c r="AK349" s="100"/>
      <c r="AL349" s="72">
        <f t="shared" si="266"/>
        <v>0</v>
      </c>
      <c r="AM349" s="13">
        <v>0</v>
      </c>
      <c r="AN349" s="13">
        <v>0</v>
      </c>
      <c r="AO349" s="44">
        <f t="shared" si="274"/>
        <v>0</v>
      </c>
      <c r="AP349" s="13">
        <v>0</v>
      </c>
      <c r="AQ349" s="13">
        <v>0</v>
      </c>
      <c r="AR349" s="44">
        <f t="shared" si="275"/>
        <v>0</v>
      </c>
      <c r="AS349" s="13">
        <v>0</v>
      </c>
      <c r="AT349" s="44">
        <f t="shared" si="276"/>
        <v>0</v>
      </c>
      <c r="AU349" s="45">
        <f t="shared" si="267"/>
        <v>0</v>
      </c>
    </row>
    <row r="350" spans="1:47" x14ac:dyDescent="0.35">
      <c r="A350" s="157">
        <v>4</v>
      </c>
      <c r="B350" s="104"/>
      <c r="C350" s="366"/>
      <c r="D350" s="366"/>
      <c r="E350" s="100"/>
      <c r="F350" s="13">
        <v>0</v>
      </c>
      <c r="G350" s="13">
        <v>0</v>
      </c>
      <c r="H350" s="14">
        <f>SUM(F350:G350)</f>
        <v>0</v>
      </c>
      <c r="I350" s="13">
        <v>0</v>
      </c>
      <c r="J350" s="13">
        <v>0</v>
      </c>
      <c r="K350" s="14">
        <f t="shared" si="269"/>
        <v>0</v>
      </c>
      <c r="L350" s="13">
        <v>0</v>
      </c>
      <c r="M350" s="15">
        <f t="shared" si="270"/>
        <v>0</v>
      </c>
      <c r="N350" s="5"/>
      <c r="P350" s="157">
        <v>4</v>
      </c>
      <c r="Q350" s="104"/>
      <c r="R350" s="366"/>
      <c r="S350" s="366"/>
      <c r="T350" s="100"/>
      <c r="U350" s="93">
        <f t="shared" si="264"/>
        <v>0</v>
      </c>
      <c r="V350" s="13">
        <v>0</v>
      </c>
      <c r="W350" s="13">
        <v>0</v>
      </c>
      <c r="X350" s="60">
        <f t="shared" si="271"/>
        <v>0</v>
      </c>
      <c r="Y350" s="13">
        <v>0</v>
      </c>
      <c r="Z350" s="13">
        <v>0</v>
      </c>
      <c r="AA350" s="60">
        <f t="shared" si="272"/>
        <v>0</v>
      </c>
      <c r="AB350" s="13">
        <v>0</v>
      </c>
      <c r="AC350" s="60">
        <f t="shared" si="273"/>
        <v>0</v>
      </c>
      <c r="AD350" s="61">
        <f t="shared" si="265"/>
        <v>0</v>
      </c>
      <c r="AE350" s="5"/>
      <c r="AG350" s="157">
        <v>4</v>
      </c>
      <c r="AH350" s="104"/>
      <c r="AI350" s="366"/>
      <c r="AJ350" s="366"/>
      <c r="AK350" s="100"/>
      <c r="AL350" s="72">
        <f t="shared" si="266"/>
        <v>0</v>
      </c>
      <c r="AM350" s="13">
        <v>0</v>
      </c>
      <c r="AN350" s="13">
        <v>0</v>
      </c>
      <c r="AO350" s="44">
        <f t="shared" si="274"/>
        <v>0</v>
      </c>
      <c r="AP350" s="13">
        <v>0</v>
      </c>
      <c r="AQ350" s="13">
        <v>0</v>
      </c>
      <c r="AR350" s="44">
        <f t="shared" si="275"/>
        <v>0</v>
      </c>
      <c r="AS350" s="13">
        <v>0</v>
      </c>
      <c r="AT350" s="44">
        <f t="shared" si="276"/>
        <v>0</v>
      </c>
      <c r="AU350" s="45">
        <f t="shared" si="267"/>
        <v>0</v>
      </c>
    </row>
    <row r="351" spans="1:47" x14ac:dyDescent="0.35">
      <c r="A351" s="157">
        <v>5</v>
      </c>
      <c r="B351" s="104"/>
      <c r="C351" s="366"/>
      <c r="D351" s="366"/>
      <c r="E351" s="100"/>
      <c r="F351" s="13">
        <v>0</v>
      </c>
      <c r="G351" s="13">
        <v>0</v>
      </c>
      <c r="H351" s="14">
        <f t="shared" ref="H351:H353" si="277">SUM(F351:G351)</f>
        <v>0</v>
      </c>
      <c r="I351" s="13">
        <v>0</v>
      </c>
      <c r="J351" s="13">
        <v>0</v>
      </c>
      <c r="K351" s="14">
        <f>SUM(I351:J351)</f>
        <v>0</v>
      </c>
      <c r="L351" s="13">
        <v>0</v>
      </c>
      <c r="M351" s="15">
        <f t="shared" si="270"/>
        <v>0</v>
      </c>
      <c r="N351" s="5"/>
      <c r="P351" s="157">
        <v>5</v>
      </c>
      <c r="Q351" s="104"/>
      <c r="R351" s="366"/>
      <c r="S351" s="366"/>
      <c r="T351" s="100"/>
      <c r="U351" s="93">
        <f t="shared" si="264"/>
        <v>0</v>
      </c>
      <c r="V351" s="13">
        <v>0</v>
      </c>
      <c r="W351" s="13">
        <v>0</v>
      </c>
      <c r="X351" s="60">
        <f t="shared" si="271"/>
        <v>0</v>
      </c>
      <c r="Y351" s="13">
        <v>0</v>
      </c>
      <c r="Z351" s="13">
        <v>0</v>
      </c>
      <c r="AA351" s="60">
        <f t="shared" si="272"/>
        <v>0</v>
      </c>
      <c r="AB351" s="13">
        <v>0</v>
      </c>
      <c r="AC351" s="60">
        <f t="shared" si="273"/>
        <v>0</v>
      </c>
      <c r="AD351" s="61">
        <f t="shared" si="265"/>
        <v>0</v>
      </c>
      <c r="AE351" s="5"/>
      <c r="AG351" s="157">
        <v>5</v>
      </c>
      <c r="AH351" s="104"/>
      <c r="AI351" s="366"/>
      <c r="AJ351" s="366"/>
      <c r="AK351" s="100"/>
      <c r="AL351" s="72">
        <f t="shared" si="266"/>
        <v>0</v>
      </c>
      <c r="AM351" s="13">
        <v>0</v>
      </c>
      <c r="AN351" s="13">
        <v>0</v>
      </c>
      <c r="AO351" s="44">
        <f t="shared" si="274"/>
        <v>0</v>
      </c>
      <c r="AP351" s="13">
        <v>0</v>
      </c>
      <c r="AQ351" s="13">
        <v>0</v>
      </c>
      <c r="AR351" s="44">
        <f t="shared" si="275"/>
        <v>0</v>
      </c>
      <c r="AS351" s="13">
        <v>0</v>
      </c>
      <c r="AT351" s="44">
        <f t="shared" si="276"/>
        <v>0</v>
      </c>
      <c r="AU351" s="45">
        <f t="shared" si="267"/>
        <v>0</v>
      </c>
    </row>
    <row r="352" spans="1:47" x14ac:dyDescent="0.35">
      <c r="A352" s="157">
        <v>6</v>
      </c>
      <c r="B352" s="104"/>
      <c r="C352" s="366"/>
      <c r="D352" s="366"/>
      <c r="E352" s="100"/>
      <c r="F352" s="13">
        <v>0</v>
      </c>
      <c r="G352" s="13">
        <v>0</v>
      </c>
      <c r="H352" s="14">
        <f t="shared" si="277"/>
        <v>0</v>
      </c>
      <c r="I352" s="13">
        <v>0</v>
      </c>
      <c r="J352" s="13">
        <v>0</v>
      </c>
      <c r="K352" s="14">
        <f t="shared" si="269"/>
        <v>0</v>
      </c>
      <c r="L352" s="13">
        <v>0</v>
      </c>
      <c r="M352" s="15">
        <f t="shared" si="270"/>
        <v>0</v>
      </c>
      <c r="N352" s="5"/>
      <c r="P352" s="157">
        <v>6</v>
      </c>
      <c r="Q352" s="104"/>
      <c r="R352" s="366"/>
      <c r="S352" s="366"/>
      <c r="T352" s="100"/>
      <c r="U352" s="93">
        <f t="shared" si="264"/>
        <v>0</v>
      </c>
      <c r="V352" s="13">
        <v>0</v>
      </c>
      <c r="W352" s="13">
        <v>0</v>
      </c>
      <c r="X352" s="60">
        <f t="shared" si="271"/>
        <v>0</v>
      </c>
      <c r="Y352" s="13">
        <v>0</v>
      </c>
      <c r="Z352" s="13">
        <v>0</v>
      </c>
      <c r="AA352" s="60">
        <f t="shared" si="272"/>
        <v>0</v>
      </c>
      <c r="AB352" s="13">
        <v>0</v>
      </c>
      <c r="AC352" s="60">
        <f t="shared" si="273"/>
        <v>0</v>
      </c>
      <c r="AD352" s="61">
        <f t="shared" si="265"/>
        <v>0</v>
      </c>
      <c r="AE352" s="5"/>
      <c r="AG352" s="157">
        <v>6</v>
      </c>
      <c r="AH352" s="104"/>
      <c r="AI352" s="366"/>
      <c r="AJ352" s="366"/>
      <c r="AK352" s="100"/>
      <c r="AL352" s="72">
        <f t="shared" si="266"/>
        <v>0</v>
      </c>
      <c r="AM352" s="13">
        <v>0</v>
      </c>
      <c r="AN352" s="13">
        <v>0</v>
      </c>
      <c r="AO352" s="44">
        <f t="shared" si="274"/>
        <v>0</v>
      </c>
      <c r="AP352" s="13">
        <v>0</v>
      </c>
      <c r="AQ352" s="13">
        <v>0</v>
      </c>
      <c r="AR352" s="44">
        <f t="shared" si="275"/>
        <v>0</v>
      </c>
      <c r="AS352" s="13">
        <v>0</v>
      </c>
      <c r="AT352" s="44">
        <f t="shared" si="276"/>
        <v>0</v>
      </c>
      <c r="AU352" s="45">
        <f t="shared" si="267"/>
        <v>0</v>
      </c>
    </row>
    <row r="353" spans="1:47" x14ac:dyDescent="0.35">
      <c r="A353" s="459" t="s">
        <v>173</v>
      </c>
      <c r="B353" s="414"/>
      <c r="C353" s="366">
        <v>0</v>
      </c>
      <c r="D353" s="366"/>
      <c r="E353" s="100"/>
      <c r="F353" s="13">
        <v>0</v>
      </c>
      <c r="G353" s="13">
        <v>0</v>
      </c>
      <c r="H353" s="14">
        <f t="shared" si="277"/>
        <v>0</v>
      </c>
      <c r="I353" s="13">
        <v>0</v>
      </c>
      <c r="J353" s="13">
        <v>0</v>
      </c>
      <c r="K353" s="14">
        <f t="shared" si="269"/>
        <v>0</v>
      </c>
      <c r="L353" s="13">
        <v>0</v>
      </c>
      <c r="M353" s="15">
        <f t="shared" si="270"/>
        <v>0</v>
      </c>
      <c r="N353" s="5"/>
      <c r="P353" s="459" t="s">
        <v>173</v>
      </c>
      <c r="Q353" s="414"/>
      <c r="R353" s="366">
        <v>0</v>
      </c>
      <c r="S353" s="366"/>
      <c r="T353" s="100"/>
      <c r="U353" s="93">
        <f t="shared" si="264"/>
        <v>0</v>
      </c>
      <c r="V353" s="13">
        <v>0</v>
      </c>
      <c r="W353" s="13">
        <v>0</v>
      </c>
      <c r="X353" s="60">
        <f t="shared" si="271"/>
        <v>0</v>
      </c>
      <c r="Y353" s="13">
        <v>0</v>
      </c>
      <c r="Z353" s="13">
        <v>0</v>
      </c>
      <c r="AA353" s="60">
        <f t="shared" si="272"/>
        <v>0</v>
      </c>
      <c r="AB353" s="13">
        <v>0</v>
      </c>
      <c r="AC353" s="60">
        <f t="shared" si="273"/>
        <v>0</v>
      </c>
      <c r="AD353" s="61">
        <f t="shared" si="265"/>
        <v>0</v>
      </c>
      <c r="AE353" s="5"/>
      <c r="AG353" s="459" t="s">
        <v>173</v>
      </c>
      <c r="AH353" s="414"/>
      <c r="AI353" s="366">
        <v>0</v>
      </c>
      <c r="AJ353" s="366"/>
      <c r="AK353" s="100"/>
      <c r="AL353" s="72">
        <f t="shared" si="266"/>
        <v>0</v>
      </c>
      <c r="AM353" s="13">
        <v>0</v>
      </c>
      <c r="AN353" s="13">
        <v>0</v>
      </c>
      <c r="AO353" s="44">
        <f t="shared" si="274"/>
        <v>0</v>
      </c>
      <c r="AP353" s="13">
        <v>0</v>
      </c>
      <c r="AQ353" s="13">
        <v>0</v>
      </c>
      <c r="AR353" s="44">
        <f t="shared" si="275"/>
        <v>0</v>
      </c>
      <c r="AS353" s="13">
        <v>0</v>
      </c>
      <c r="AT353" s="44">
        <f t="shared" si="276"/>
        <v>0</v>
      </c>
      <c r="AU353" s="45">
        <f t="shared" si="267"/>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 si="278">SUM(I347:I353)</f>
        <v>0</v>
      </c>
      <c r="J354" s="22">
        <f t="shared" ref="J354" si="279">SUM(J347:J353)</f>
        <v>0</v>
      </c>
      <c r="K354" s="22">
        <f>SUM(K347:K353)</f>
        <v>0</v>
      </c>
      <c r="L354" s="22">
        <f t="shared" ref="L354" si="280">SUM(L347:L353)</f>
        <v>0</v>
      </c>
      <c r="M354" s="16">
        <f>SUM(M347:M353)</f>
        <v>0</v>
      </c>
      <c r="N354" s="5"/>
      <c r="P354" s="506" t="s">
        <v>200</v>
      </c>
      <c r="Q354" s="507"/>
      <c r="R354" s="393">
        <f>COUNTA(Q347:Q352)+R353</f>
        <v>0</v>
      </c>
      <c r="S354" s="393"/>
      <c r="T354" s="73"/>
      <c r="U354" s="93">
        <f t="shared" si="264"/>
        <v>0</v>
      </c>
      <c r="V354" s="60">
        <f>SUM(V347:V353)</f>
        <v>0</v>
      </c>
      <c r="W354" s="60">
        <f>SUM(W347:W353)</f>
        <v>0</v>
      </c>
      <c r="X354" s="60">
        <f t="shared" ref="X354:AB354" si="281">SUM(X347:X353)</f>
        <v>0</v>
      </c>
      <c r="Y354" s="60">
        <f t="shared" si="281"/>
        <v>0</v>
      </c>
      <c r="Z354" s="60">
        <f t="shared" si="281"/>
        <v>0</v>
      </c>
      <c r="AA354" s="60">
        <f t="shared" si="281"/>
        <v>0</v>
      </c>
      <c r="AB354" s="60">
        <f t="shared" si="281"/>
        <v>0</v>
      </c>
      <c r="AC354" s="60">
        <f>SUM(AC347:AC353)</f>
        <v>0</v>
      </c>
      <c r="AD354" s="61">
        <f>SUM(AD347:AD353)</f>
        <v>0</v>
      </c>
      <c r="AE354" s="5"/>
      <c r="AG354" s="377" t="s">
        <v>200</v>
      </c>
      <c r="AH354" s="378"/>
      <c r="AI354" s="421">
        <f>COUNTA(AH347:AH352)+AI353</f>
        <v>0</v>
      </c>
      <c r="AJ354" s="421"/>
      <c r="AK354" s="107"/>
      <c r="AL354" s="129">
        <f t="shared" si="266"/>
        <v>0</v>
      </c>
      <c r="AM354" s="42">
        <f>SUM(AM347:AM353)</f>
        <v>0</v>
      </c>
      <c r="AN354" s="42">
        <f>SUM(AN347:AN353)</f>
        <v>0</v>
      </c>
      <c r="AO354" s="42">
        <f t="shared" ref="AO354" si="282">SUM(AO347:AO353)</f>
        <v>0</v>
      </c>
      <c r="AP354" s="42">
        <f>SUM(AP347:AP353)</f>
        <v>0</v>
      </c>
      <c r="AQ354" s="42">
        <f t="shared" ref="AQ354" si="283">SUM(AQ347:AQ353)</f>
        <v>0</v>
      </c>
      <c r="AR354" s="42">
        <f t="shared" ref="AR354:AS354" si="284">SUM(AR347:AR353)</f>
        <v>0</v>
      </c>
      <c r="AS354" s="42">
        <f t="shared" si="284"/>
        <v>0</v>
      </c>
      <c r="AT354" s="42">
        <f>SUM(AT347:AT353)</f>
        <v>0</v>
      </c>
      <c r="AU354" s="43">
        <f t="shared" si="267"/>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85">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86">AU278</f>
        <v>0</v>
      </c>
      <c r="AM358" s="13">
        <v>0</v>
      </c>
      <c r="AN358" s="13">
        <v>0</v>
      </c>
      <c r="AO358" s="44">
        <f>SUM(AM358:AN358)</f>
        <v>0</v>
      </c>
      <c r="AP358" s="13">
        <v>0</v>
      </c>
      <c r="AQ358" s="13">
        <v>0</v>
      </c>
      <c r="AR358" s="44">
        <f>SUM(AP358:AQ358)</f>
        <v>0</v>
      </c>
      <c r="AS358" s="13">
        <v>0</v>
      </c>
      <c r="AT358" s="44">
        <f>SUM(AO358, AR358, AS358)</f>
        <v>0</v>
      </c>
      <c r="AU358" s="45">
        <f t="shared" ref="AU358:AU363" si="287">IF($S$404&lt;&gt;0, AC358+AL358-AT358, M358+AL358-AT358)</f>
        <v>0</v>
      </c>
    </row>
    <row r="359" spans="1:47" x14ac:dyDescent="0.35">
      <c r="A359" s="365">
        <v>0</v>
      </c>
      <c r="B359" s="366"/>
      <c r="C359" s="366" t="s">
        <v>20</v>
      </c>
      <c r="D359" s="366"/>
      <c r="E359" s="100"/>
      <c r="F359" s="13">
        <v>0</v>
      </c>
      <c r="G359" s="13">
        <v>0</v>
      </c>
      <c r="H359" s="14">
        <f t="shared" ref="H359" si="288">SUM(F359:G359)</f>
        <v>0</v>
      </c>
      <c r="I359" s="13">
        <v>0</v>
      </c>
      <c r="J359" s="13">
        <v>0</v>
      </c>
      <c r="K359" s="14">
        <f t="shared" ref="K359:K362" si="289">SUM(I359:J359)</f>
        <v>0</v>
      </c>
      <c r="L359" s="13">
        <v>0</v>
      </c>
      <c r="M359" s="15">
        <f t="shared" ref="M359:M362" si="290">SUM(H359, K359, L359)</f>
        <v>0</v>
      </c>
      <c r="N359" s="6"/>
      <c r="P359" s="365">
        <v>0</v>
      </c>
      <c r="Q359" s="366"/>
      <c r="R359" s="366" t="s">
        <v>20</v>
      </c>
      <c r="S359" s="366"/>
      <c r="T359" s="100"/>
      <c r="U359" s="93">
        <f t="shared" si="285"/>
        <v>0</v>
      </c>
      <c r="V359" s="13">
        <v>0</v>
      </c>
      <c r="W359" s="13">
        <v>0</v>
      </c>
      <c r="X359" s="60">
        <f t="shared" ref="X359:X362" si="291">SUM(V359:W359)</f>
        <v>0</v>
      </c>
      <c r="Y359" s="13">
        <v>0</v>
      </c>
      <c r="Z359" s="13">
        <v>0</v>
      </c>
      <c r="AA359" s="60">
        <f>SUM(Z359:Z359)</f>
        <v>0</v>
      </c>
      <c r="AB359" s="13">
        <v>0</v>
      </c>
      <c r="AC359" s="60">
        <f t="shared" ref="AC359:AC362" si="292">SUM(X359, AA359, AB359)</f>
        <v>0</v>
      </c>
      <c r="AD359" s="61">
        <f>M359-AC359</f>
        <v>0</v>
      </c>
      <c r="AE359" s="6"/>
      <c r="AG359" s="365">
        <v>0</v>
      </c>
      <c r="AH359" s="366"/>
      <c r="AI359" s="366" t="s">
        <v>20</v>
      </c>
      <c r="AJ359" s="366"/>
      <c r="AK359" s="100"/>
      <c r="AL359" s="72">
        <f t="shared" si="286"/>
        <v>0</v>
      </c>
      <c r="AM359" s="13">
        <v>0</v>
      </c>
      <c r="AN359" s="13">
        <v>0</v>
      </c>
      <c r="AO359" s="44">
        <f t="shared" ref="AO359:AO362" si="293">SUM(AM359:AN359)</f>
        <v>0</v>
      </c>
      <c r="AP359" s="13">
        <v>0</v>
      </c>
      <c r="AQ359" s="13">
        <v>0</v>
      </c>
      <c r="AR359" s="44">
        <f t="shared" ref="AR359:AR362" si="294">SUM(AP359:AQ359)</f>
        <v>0</v>
      </c>
      <c r="AS359" s="13">
        <v>0</v>
      </c>
      <c r="AT359" s="44">
        <f t="shared" ref="AT359:AT362" si="295">SUM(AO359, AR359, AS359)</f>
        <v>0</v>
      </c>
      <c r="AU359" s="45">
        <f t="shared" si="287"/>
        <v>0</v>
      </c>
    </row>
    <row r="360" spans="1:47" x14ac:dyDescent="0.35">
      <c r="A360" s="365">
        <v>0</v>
      </c>
      <c r="B360" s="366"/>
      <c r="C360" s="366" t="s">
        <v>21</v>
      </c>
      <c r="D360" s="366"/>
      <c r="E360" s="100"/>
      <c r="F360" s="13">
        <v>0</v>
      </c>
      <c r="G360" s="13">
        <v>0</v>
      </c>
      <c r="H360" s="14">
        <f>SUM(F360:G360)</f>
        <v>0</v>
      </c>
      <c r="I360" s="13">
        <v>0</v>
      </c>
      <c r="J360" s="13">
        <v>0</v>
      </c>
      <c r="K360" s="14">
        <f t="shared" si="289"/>
        <v>0</v>
      </c>
      <c r="L360" s="13">
        <v>0</v>
      </c>
      <c r="M360" s="15">
        <f t="shared" si="290"/>
        <v>0</v>
      </c>
      <c r="N360" s="6"/>
      <c r="P360" s="365">
        <v>0</v>
      </c>
      <c r="Q360" s="366"/>
      <c r="R360" s="366" t="s">
        <v>21</v>
      </c>
      <c r="S360" s="366"/>
      <c r="T360" s="100"/>
      <c r="U360" s="93">
        <f t="shared" si="285"/>
        <v>0</v>
      </c>
      <c r="V360" s="13">
        <v>0</v>
      </c>
      <c r="W360" s="13">
        <v>0</v>
      </c>
      <c r="X360" s="60">
        <f t="shared" si="291"/>
        <v>0</v>
      </c>
      <c r="Y360" s="13">
        <v>0</v>
      </c>
      <c r="Z360" s="13">
        <v>0</v>
      </c>
      <c r="AA360" s="60">
        <f>SUM(Z360:Z360)</f>
        <v>0</v>
      </c>
      <c r="AB360" s="13">
        <v>0</v>
      </c>
      <c r="AC360" s="60">
        <f t="shared" si="292"/>
        <v>0</v>
      </c>
      <c r="AD360" s="61">
        <f>M360-AC360</f>
        <v>0</v>
      </c>
      <c r="AE360" s="6"/>
      <c r="AG360" s="365">
        <v>0</v>
      </c>
      <c r="AH360" s="366"/>
      <c r="AI360" s="366" t="s">
        <v>21</v>
      </c>
      <c r="AJ360" s="366"/>
      <c r="AK360" s="100"/>
      <c r="AL360" s="72">
        <f t="shared" si="286"/>
        <v>0</v>
      </c>
      <c r="AM360" s="13">
        <v>0</v>
      </c>
      <c r="AN360" s="13">
        <v>0</v>
      </c>
      <c r="AO360" s="44">
        <f t="shared" si="293"/>
        <v>0</v>
      </c>
      <c r="AP360" s="13">
        <v>0</v>
      </c>
      <c r="AQ360" s="13">
        <v>0</v>
      </c>
      <c r="AR360" s="44">
        <f t="shared" si="294"/>
        <v>0</v>
      </c>
      <c r="AS360" s="13">
        <v>0</v>
      </c>
      <c r="AT360" s="44">
        <f t="shared" si="295"/>
        <v>0</v>
      </c>
      <c r="AU360" s="45">
        <f t="shared" si="287"/>
        <v>0</v>
      </c>
    </row>
    <row r="361" spans="1:47" x14ac:dyDescent="0.35">
      <c r="A361" s="365">
        <v>0</v>
      </c>
      <c r="B361" s="366"/>
      <c r="C361" s="366" t="s">
        <v>22</v>
      </c>
      <c r="D361" s="366"/>
      <c r="E361" s="100"/>
      <c r="F361" s="13">
        <v>0</v>
      </c>
      <c r="G361" s="13">
        <v>0</v>
      </c>
      <c r="H361" s="14">
        <f t="shared" ref="H361:H362" si="296">SUM(F361:G361)</f>
        <v>0</v>
      </c>
      <c r="I361" s="13">
        <v>0</v>
      </c>
      <c r="J361" s="13">
        <v>0</v>
      </c>
      <c r="K361" s="14">
        <f t="shared" si="289"/>
        <v>0</v>
      </c>
      <c r="L361" s="13">
        <v>0</v>
      </c>
      <c r="M361" s="15">
        <f t="shared" si="290"/>
        <v>0</v>
      </c>
      <c r="N361" s="6"/>
      <c r="P361" s="365">
        <v>0</v>
      </c>
      <c r="Q361" s="366"/>
      <c r="R361" s="366" t="s">
        <v>22</v>
      </c>
      <c r="S361" s="366"/>
      <c r="T361" s="100"/>
      <c r="U361" s="93">
        <f t="shared" si="285"/>
        <v>0</v>
      </c>
      <c r="V361" s="13">
        <v>0</v>
      </c>
      <c r="W361" s="13">
        <v>0</v>
      </c>
      <c r="X361" s="60">
        <f t="shared" si="291"/>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86"/>
        <v>0</v>
      </c>
      <c r="AM361" s="13">
        <v>0</v>
      </c>
      <c r="AN361" s="13">
        <v>0</v>
      </c>
      <c r="AO361" s="44">
        <f t="shared" si="293"/>
        <v>0</v>
      </c>
      <c r="AP361" s="13">
        <v>0</v>
      </c>
      <c r="AQ361" s="13">
        <v>0</v>
      </c>
      <c r="AR361" s="44">
        <f>SUM(AP361:AQ361)</f>
        <v>0</v>
      </c>
      <c r="AS361" s="13">
        <v>0</v>
      </c>
      <c r="AT361" s="44">
        <f t="shared" si="295"/>
        <v>0</v>
      </c>
      <c r="AU361" s="45">
        <f t="shared" si="287"/>
        <v>0</v>
      </c>
    </row>
    <row r="362" spans="1:47" x14ac:dyDescent="0.35">
      <c r="A362" s="365">
        <v>0</v>
      </c>
      <c r="B362" s="366"/>
      <c r="C362" s="366" t="s">
        <v>23</v>
      </c>
      <c r="D362" s="366"/>
      <c r="E362" s="100"/>
      <c r="F362" s="13">
        <v>0</v>
      </c>
      <c r="G362" s="13">
        <v>0</v>
      </c>
      <c r="H362" s="14">
        <f t="shared" si="296"/>
        <v>0</v>
      </c>
      <c r="I362" s="13">
        <v>0</v>
      </c>
      <c r="J362" s="13">
        <v>0</v>
      </c>
      <c r="K362" s="14">
        <f t="shared" si="289"/>
        <v>0</v>
      </c>
      <c r="L362" s="13">
        <v>0</v>
      </c>
      <c r="M362" s="15">
        <f t="shared" si="290"/>
        <v>0</v>
      </c>
      <c r="N362" s="6"/>
      <c r="P362" s="365">
        <v>0</v>
      </c>
      <c r="Q362" s="366"/>
      <c r="R362" s="366" t="s">
        <v>23</v>
      </c>
      <c r="S362" s="366"/>
      <c r="T362" s="100"/>
      <c r="U362" s="93">
        <f t="shared" si="285"/>
        <v>0</v>
      </c>
      <c r="V362" s="13">
        <v>0</v>
      </c>
      <c r="W362" s="13">
        <v>0</v>
      </c>
      <c r="X362" s="60">
        <f t="shared" si="291"/>
        <v>0</v>
      </c>
      <c r="Y362" s="13">
        <v>0</v>
      </c>
      <c r="Z362" s="13">
        <v>0</v>
      </c>
      <c r="AA362" s="60">
        <f>SUM(Z362:Z362)</f>
        <v>0</v>
      </c>
      <c r="AB362" s="13">
        <v>0</v>
      </c>
      <c r="AC362" s="60">
        <f t="shared" si="292"/>
        <v>0</v>
      </c>
      <c r="AD362" s="61">
        <f>M362-AC362</f>
        <v>0</v>
      </c>
      <c r="AE362" s="6"/>
      <c r="AG362" s="365">
        <v>0</v>
      </c>
      <c r="AH362" s="366"/>
      <c r="AI362" s="366" t="s">
        <v>23</v>
      </c>
      <c r="AJ362" s="366"/>
      <c r="AK362" s="100"/>
      <c r="AL362" s="72">
        <f t="shared" si="286"/>
        <v>0</v>
      </c>
      <c r="AM362" s="13">
        <v>0</v>
      </c>
      <c r="AN362" s="13">
        <v>0</v>
      </c>
      <c r="AO362" s="44">
        <f t="shared" si="293"/>
        <v>0</v>
      </c>
      <c r="AP362" s="13">
        <v>0</v>
      </c>
      <c r="AQ362" s="13">
        <v>0</v>
      </c>
      <c r="AR362" s="44">
        <f t="shared" si="294"/>
        <v>0</v>
      </c>
      <c r="AS362" s="13">
        <v>0</v>
      </c>
      <c r="AT362" s="44">
        <f t="shared" si="295"/>
        <v>0</v>
      </c>
      <c r="AU362" s="45">
        <f t="shared" si="287"/>
        <v>0</v>
      </c>
    </row>
    <row r="363" spans="1:47" ht="16" thickBot="1" x14ac:dyDescent="0.4">
      <c r="A363" s="377" t="s">
        <v>174</v>
      </c>
      <c r="B363" s="378"/>
      <c r="C363" s="456">
        <f>SUM(A358:B362)</f>
        <v>0</v>
      </c>
      <c r="D363" s="456"/>
      <c r="E363" s="107"/>
      <c r="F363" s="22">
        <f>SUM(F358:F362)</f>
        <v>0</v>
      </c>
      <c r="G363" s="22">
        <f t="shared" ref="G363:J363" si="297">SUM(G358:G362)</f>
        <v>0</v>
      </c>
      <c r="H363" s="22">
        <f t="shared" si="297"/>
        <v>0</v>
      </c>
      <c r="I363" s="22">
        <f t="shared" si="297"/>
        <v>0</v>
      </c>
      <c r="J363" s="22">
        <f t="shared" si="297"/>
        <v>0</v>
      </c>
      <c r="K363" s="22">
        <f>SUM(K358:K362)</f>
        <v>0</v>
      </c>
      <c r="L363" s="22">
        <f t="shared" ref="L363" si="298">SUM(L358:L362)</f>
        <v>0</v>
      </c>
      <c r="M363" s="16">
        <f>SUM(M358:M362)</f>
        <v>0</v>
      </c>
      <c r="N363" s="6"/>
      <c r="P363" s="4" t="s">
        <v>174</v>
      </c>
      <c r="Q363" s="107"/>
      <c r="R363" s="369">
        <f>SUM(P358:Q362)</f>
        <v>0</v>
      </c>
      <c r="S363" s="369"/>
      <c r="T363" s="105"/>
      <c r="U363" s="131">
        <f t="shared" si="285"/>
        <v>0</v>
      </c>
      <c r="V363" s="67">
        <f>SUM(V358:V362)</f>
        <v>0</v>
      </c>
      <c r="W363" s="67">
        <f t="shared" ref="W363:AB363" si="299">SUM(W358:W362)</f>
        <v>0</v>
      </c>
      <c r="X363" s="67">
        <f t="shared" si="299"/>
        <v>0</v>
      </c>
      <c r="Y363" s="67">
        <f t="shared" si="299"/>
        <v>0</v>
      </c>
      <c r="Z363" s="67">
        <f t="shared" si="299"/>
        <v>0</v>
      </c>
      <c r="AA363" s="67">
        <f t="shared" si="299"/>
        <v>0</v>
      </c>
      <c r="AB363" s="67">
        <f t="shared" si="299"/>
        <v>0</v>
      </c>
      <c r="AC363" s="67">
        <f>SUM(AC358:AC362)</f>
        <v>0</v>
      </c>
      <c r="AD363" s="59">
        <f>SUM(AD358:AD362)</f>
        <v>0</v>
      </c>
      <c r="AE363" s="6"/>
      <c r="AG363" s="4" t="s">
        <v>174</v>
      </c>
      <c r="AH363" s="107"/>
      <c r="AI363" s="421">
        <f>SUM(AG358:AH362)</f>
        <v>0</v>
      </c>
      <c r="AJ363" s="421"/>
      <c r="AK363" s="105"/>
      <c r="AL363" s="129">
        <f t="shared" si="286"/>
        <v>0</v>
      </c>
      <c r="AM363" s="42">
        <f>SUM(AM358:AM362)</f>
        <v>0</v>
      </c>
      <c r="AN363" s="42">
        <f t="shared" ref="AN363:AO363" si="300">SUM(AN358:AN362)</f>
        <v>0</v>
      </c>
      <c r="AO363" s="42">
        <f t="shared" si="300"/>
        <v>0</v>
      </c>
      <c r="AP363" s="42">
        <f>SUM(AP358:AP362)</f>
        <v>0</v>
      </c>
      <c r="AQ363" s="42">
        <f t="shared" ref="AQ363" si="301">SUM(AQ358:AQ362)</f>
        <v>0</v>
      </c>
      <c r="AR363" s="42">
        <f t="shared" ref="AR363:AS363" si="302">SUM(AR358:AR362)</f>
        <v>0</v>
      </c>
      <c r="AS363" s="42">
        <f t="shared" si="302"/>
        <v>0</v>
      </c>
      <c r="AT363" s="42">
        <f>SUM(AT358:AT362)</f>
        <v>0</v>
      </c>
      <c r="AU363" s="43">
        <f t="shared" si="287"/>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303">SUM(G363, G354)</f>
        <v>0</v>
      </c>
      <c r="H365" s="20">
        <f>SUM(H363, H354)</f>
        <v>0</v>
      </c>
      <c r="I365" s="20">
        <f t="shared" ref="I365:L365" si="304">SUM(I363, I354)</f>
        <v>0</v>
      </c>
      <c r="J365" s="20">
        <f t="shared" si="304"/>
        <v>0</v>
      </c>
      <c r="K365" s="20">
        <f t="shared" si="304"/>
        <v>0</v>
      </c>
      <c r="L365" s="20">
        <f t="shared" si="304"/>
        <v>0</v>
      </c>
      <c r="M365" s="19">
        <f>SUM(M363, M354)</f>
        <v>0</v>
      </c>
      <c r="N365" s="6"/>
      <c r="P365" s="460" t="s">
        <v>180</v>
      </c>
      <c r="Q365" s="461"/>
      <c r="R365" s="461"/>
      <c r="S365" s="461"/>
      <c r="T365" s="461"/>
      <c r="U365" s="132">
        <f>AU285</f>
        <v>0</v>
      </c>
      <c r="V365" s="62">
        <f>SUM(V363, V354)</f>
        <v>0</v>
      </c>
      <c r="W365" s="62">
        <f t="shared" ref="W365" si="305">SUM(W363, W354)</f>
        <v>0</v>
      </c>
      <c r="X365" s="62">
        <f>SUM(X363, X354)</f>
        <v>0</v>
      </c>
      <c r="Y365" s="62">
        <f>SUM(Y363, Y354)</f>
        <v>0</v>
      </c>
      <c r="Z365" s="62">
        <f>SUM(Z363, Z354)</f>
        <v>0</v>
      </c>
      <c r="AA365" s="62">
        <f t="shared" ref="AA365:AB365" si="306">SUM(AA363, AA354)</f>
        <v>0</v>
      </c>
      <c r="AB365" s="62">
        <f t="shared" si="306"/>
        <v>0</v>
      </c>
      <c r="AC365" s="62">
        <f>SUM(AC363, AC354)</f>
        <v>0</v>
      </c>
      <c r="AD365" s="63">
        <f>SUM(AD363, AD354)</f>
        <v>0</v>
      </c>
      <c r="AE365" s="6"/>
      <c r="AG365" s="460" t="s">
        <v>180</v>
      </c>
      <c r="AH365" s="461"/>
      <c r="AI365" s="461"/>
      <c r="AJ365" s="461"/>
      <c r="AK365" s="461"/>
      <c r="AL365" s="130">
        <f>AU285</f>
        <v>0</v>
      </c>
      <c r="AM365" s="46">
        <f>SUM(AM363, AM354)</f>
        <v>0</v>
      </c>
      <c r="AN365" s="46">
        <f t="shared" ref="AN365" si="307">SUM(AN363, AN354)</f>
        <v>0</v>
      </c>
      <c r="AO365" s="46">
        <f>SUM(AO363, AO354)</f>
        <v>0</v>
      </c>
      <c r="AP365" s="46">
        <f>SUM(AP363, AP354)</f>
        <v>0</v>
      </c>
      <c r="AQ365" s="46">
        <f t="shared" ref="AQ365" si="308">SUM(AQ363, AQ354)</f>
        <v>0</v>
      </c>
      <c r="AR365" s="46">
        <f t="shared" ref="AR365:AT365" si="309">SUM(AR363, AR354)</f>
        <v>0</v>
      </c>
      <c r="AS365" s="46">
        <f t="shared" si="309"/>
        <v>0</v>
      </c>
      <c r="AT365" s="46">
        <f t="shared" si="30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 si="310">SUM(K369:K371)</f>
        <v>0</v>
      </c>
      <c r="L372" s="22">
        <f t="shared" ref="L372" si="311">SUM(L369:L371)</f>
        <v>0</v>
      </c>
      <c r="M372" s="16">
        <f>SUM(J372:L372)</f>
        <v>0</v>
      </c>
      <c r="N372" s="6"/>
      <c r="P372" s="379" t="s">
        <v>25</v>
      </c>
      <c r="Q372" s="380"/>
      <c r="R372" s="380"/>
      <c r="S372" s="380"/>
      <c r="T372" s="380"/>
      <c r="U372" s="380"/>
      <c r="V372" s="380"/>
      <c r="W372" s="380"/>
      <c r="X372" s="380"/>
      <c r="Y372" s="119">
        <f>AU292</f>
        <v>0</v>
      </c>
      <c r="Z372" s="67">
        <f>SUM(Z369:Z371)</f>
        <v>0</v>
      </c>
      <c r="AA372" s="67">
        <f t="shared" ref="AA372:AD372" si="312">SUM(AA369:AA371)</f>
        <v>0</v>
      </c>
      <c r="AB372" s="67">
        <f t="shared" si="312"/>
        <v>0</v>
      </c>
      <c r="AC372" s="67">
        <f t="shared" si="312"/>
        <v>0</v>
      </c>
      <c r="AD372" s="59">
        <f t="shared" si="312"/>
        <v>0</v>
      </c>
      <c r="AE372" s="6"/>
      <c r="AG372" s="379" t="s">
        <v>25</v>
      </c>
      <c r="AH372" s="380"/>
      <c r="AI372" s="380"/>
      <c r="AJ372" s="380"/>
      <c r="AK372" s="380"/>
      <c r="AL372" s="380"/>
      <c r="AM372" s="380"/>
      <c r="AN372" s="380"/>
      <c r="AO372" s="380"/>
      <c r="AP372" s="71">
        <f>AU292</f>
        <v>0</v>
      </c>
      <c r="AQ372" s="42">
        <f>SUM(AQ369:AQ371)</f>
        <v>0</v>
      </c>
      <c r="AR372" s="42">
        <f t="shared" ref="AR372" si="313">SUM(AR369:AR371)</f>
        <v>0</v>
      </c>
      <c r="AS372" s="42">
        <f t="shared" ref="AS372" si="314">SUM(AS369:AS371)</f>
        <v>0</v>
      </c>
      <c r="AT372" s="42">
        <f t="shared" ref="AT372" si="315">SUM(AT369:AT371)</f>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 si="316">SUM(K375:K377)</f>
        <v>0</v>
      </c>
      <c r="L378" s="22">
        <f t="shared" ref="L378" si="317">SUM(L375:L377)</f>
        <v>0</v>
      </c>
      <c r="M378" s="16">
        <f>SUM(J378:L378)</f>
        <v>0</v>
      </c>
      <c r="N378" s="6"/>
      <c r="P378" s="381" t="s">
        <v>26</v>
      </c>
      <c r="Q378" s="382"/>
      <c r="R378" s="382"/>
      <c r="S378" s="382"/>
      <c r="T378" s="382"/>
      <c r="U378" s="382"/>
      <c r="V378" s="382"/>
      <c r="W378" s="382"/>
      <c r="X378" s="382"/>
      <c r="Y378" s="95">
        <f>AU298</f>
        <v>0</v>
      </c>
      <c r="Z378" s="60">
        <f>SUM(Z375:Z377)</f>
        <v>0</v>
      </c>
      <c r="AA378" s="60">
        <f t="shared" ref="AA378:AD378" si="318">SUM(AA375:AA377)</f>
        <v>0</v>
      </c>
      <c r="AB378" s="60">
        <f t="shared" si="318"/>
        <v>0</v>
      </c>
      <c r="AC378" s="60">
        <f t="shared" si="318"/>
        <v>0</v>
      </c>
      <c r="AD378" s="61">
        <f t="shared" si="318"/>
        <v>0</v>
      </c>
      <c r="AE378" s="6"/>
      <c r="AG378" s="379" t="s">
        <v>26</v>
      </c>
      <c r="AH378" s="380"/>
      <c r="AI378" s="380"/>
      <c r="AJ378" s="380"/>
      <c r="AK378" s="380"/>
      <c r="AL378" s="380"/>
      <c r="AM378" s="380"/>
      <c r="AN378" s="380"/>
      <c r="AO378" s="380"/>
      <c r="AP378" s="71">
        <f>AU298</f>
        <v>0</v>
      </c>
      <c r="AQ378" s="42">
        <f>SUM(AQ375:AQ377)</f>
        <v>0</v>
      </c>
      <c r="AR378" s="42">
        <f t="shared" ref="AR378" si="319">SUM(AR375:AR377)</f>
        <v>0</v>
      </c>
      <c r="AS378" s="42">
        <f t="shared" ref="AS378" si="320">SUM(AS375:AS377)</f>
        <v>0</v>
      </c>
      <c r="AT378" s="42">
        <f t="shared" ref="AT378" si="321">SUM(AT375:AT377)</f>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322">SUM(J381:L381)</f>
        <v>0</v>
      </c>
      <c r="N381" s="6"/>
      <c r="P381" s="8">
        <v>1</v>
      </c>
      <c r="Q381" s="7" t="s">
        <v>28</v>
      </c>
      <c r="R381" s="376"/>
      <c r="S381" s="376"/>
      <c r="T381" s="376"/>
      <c r="U381" s="376"/>
      <c r="V381" s="376"/>
      <c r="W381" s="376"/>
      <c r="X381" s="376"/>
      <c r="Y381" s="95">
        <f t="shared" ref="Y381:Y392" si="323">AU301</f>
        <v>0</v>
      </c>
      <c r="Z381" s="13">
        <v>0</v>
      </c>
      <c r="AA381" s="13">
        <v>0</v>
      </c>
      <c r="AB381" s="13">
        <v>0</v>
      </c>
      <c r="AC381" s="60">
        <f t="shared" ref="AC381:AC391" si="324">SUM(Z381:AB381)</f>
        <v>0</v>
      </c>
      <c r="AD381" s="61">
        <f t="shared" ref="AD381:AD391" si="325">M381-AC381</f>
        <v>0</v>
      </c>
      <c r="AE381" s="6"/>
      <c r="AG381" s="8">
        <v>1</v>
      </c>
      <c r="AH381" s="7" t="s">
        <v>28</v>
      </c>
      <c r="AI381" s="376"/>
      <c r="AJ381" s="376"/>
      <c r="AK381" s="376"/>
      <c r="AL381" s="376"/>
      <c r="AM381" s="376"/>
      <c r="AN381" s="376"/>
      <c r="AO381" s="376"/>
      <c r="AP381" s="70">
        <f t="shared" ref="AP381:AP392" si="326">AU301</f>
        <v>0</v>
      </c>
      <c r="AQ381" s="13">
        <v>0</v>
      </c>
      <c r="AR381" s="13">
        <v>0</v>
      </c>
      <c r="AS381" s="13">
        <v>0</v>
      </c>
      <c r="AT381" s="44">
        <f t="shared" ref="AT381:AT391" si="327">SUM(AQ381:AS381)</f>
        <v>0</v>
      </c>
      <c r="AU381" s="45">
        <f t="shared" ref="AU381:AU392" si="328">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322"/>
        <v>0</v>
      </c>
      <c r="N382" s="6"/>
      <c r="P382" s="8">
        <v>2</v>
      </c>
      <c r="Q382" s="7" t="s">
        <v>31</v>
      </c>
      <c r="R382" s="376"/>
      <c r="S382" s="376"/>
      <c r="T382" s="376"/>
      <c r="U382" s="376"/>
      <c r="V382" s="376"/>
      <c r="W382" s="376"/>
      <c r="X382" s="376"/>
      <c r="Y382" s="95">
        <f t="shared" si="323"/>
        <v>0</v>
      </c>
      <c r="Z382" s="13">
        <v>0</v>
      </c>
      <c r="AA382" s="13">
        <v>0</v>
      </c>
      <c r="AB382" s="13">
        <v>0</v>
      </c>
      <c r="AC382" s="60">
        <f t="shared" si="324"/>
        <v>0</v>
      </c>
      <c r="AD382" s="61">
        <f t="shared" si="325"/>
        <v>0</v>
      </c>
      <c r="AE382" s="6"/>
      <c r="AG382" s="8">
        <v>2</v>
      </c>
      <c r="AH382" s="7" t="s">
        <v>31</v>
      </c>
      <c r="AI382" s="376"/>
      <c r="AJ382" s="376"/>
      <c r="AK382" s="376"/>
      <c r="AL382" s="376"/>
      <c r="AM382" s="376"/>
      <c r="AN382" s="376"/>
      <c r="AO382" s="376"/>
      <c r="AP382" s="70">
        <f t="shared" si="326"/>
        <v>0</v>
      </c>
      <c r="AQ382" s="13">
        <v>0</v>
      </c>
      <c r="AR382" s="13">
        <v>0</v>
      </c>
      <c r="AS382" s="13">
        <v>0</v>
      </c>
      <c r="AT382" s="44">
        <f t="shared" si="327"/>
        <v>0</v>
      </c>
      <c r="AU382" s="45">
        <f t="shared" si="328"/>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323"/>
        <v>0</v>
      </c>
      <c r="Z383" s="13">
        <v>0</v>
      </c>
      <c r="AA383" s="13">
        <v>0</v>
      </c>
      <c r="AB383" s="13">
        <v>0</v>
      </c>
      <c r="AC383" s="60">
        <f t="shared" si="324"/>
        <v>0</v>
      </c>
      <c r="AD383" s="61">
        <f t="shared" si="325"/>
        <v>0</v>
      </c>
      <c r="AE383" s="6"/>
      <c r="AG383" s="8">
        <v>3</v>
      </c>
      <c r="AH383" s="7" t="s">
        <v>32</v>
      </c>
      <c r="AI383" s="376"/>
      <c r="AJ383" s="376"/>
      <c r="AK383" s="376"/>
      <c r="AL383" s="376"/>
      <c r="AM383" s="376"/>
      <c r="AN383" s="376"/>
      <c r="AO383" s="376"/>
      <c r="AP383" s="70">
        <f t="shared" si="326"/>
        <v>0</v>
      </c>
      <c r="AQ383" s="13">
        <v>0</v>
      </c>
      <c r="AR383" s="13">
        <v>0</v>
      </c>
      <c r="AS383" s="13">
        <v>0</v>
      </c>
      <c r="AT383" s="44">
        <f t="shared" si="327"/>
        <v>0</v>
      </c>
      <c r="AU383" s="45">
        <f t="shared" si="328"/>
        <v>0</v>
      </c>
    </row>
    <row r="384" spans="1:47" x14ac:dyDescent="0.35">
      <c r="A384" s="8">
        <v>4</v>
      </c>
      <c r="B384" s="7" t="s">
        <v>68</v>
      </c>
      <c r="C384" s="376"/>
      <c r="D384" s="376"/>
      <c r="E384" s="376"/>
      <c r="F384" s="376"/>
      <c r="G384" s="376"/>
      <c r="H384" s="376"/>
      <c r="I384" s="376"/>
      <c r="J384" s="13">
        <v>0</v>
      </c>
      <c r="K384" s="13">
        <v>0</v>
      </c>
      <c r="L384" s="13">
        <v>0</v>
      </c>
      <c r="M384" s="15">
        <f t="shared" si="322"/>
        <v>0</v>
      </c>
      <c r="N384" s="6"/>
      <c r="P384" s="8">
        <v>4</v>
      </c>
      <c r="Q384" s="7" t="s">
        <v>68</v>
      </c>
      <c r="R384" s="376"/>
      <c r="S384" s="376"/>
      <c r="T384" s="376"/>
      <c r="U384" s="376"/>
      <c r="V384" s="376"/>
      <c r="W384" s="376"/>
      <c r="X384" s="376"/>
      <c r="Y384" s="95">
        <f t="shared" si="323"/>
        <v>0</v>
      </c>
      <c r="Z384" s="13">
        <v>0</v>
      </c>
      <c r="AA384" s="13">
        <v>0</v>
      </c>
      <c r="AB384" s="13">
        <v>0</v>
      </c>
      <c r="AC384" s="60">
        <f t="shared" si="324"/>
        <v>0</v>
      </c>
      <c r="AD384" s="61">
        <f t="shared" si="325"/>
        <v>0</v>
      </c>
      <c r="AE384" s="6"/>
      <c r="AG384" s="8">
        <v>4</v>
      </c>
      <c r="AH384" s="7" t="s">
        <v>68</v>
      </c>
      <c r="AI384" s="376"/>
      <c r="AJ384" s="376"/>
      <c r="AK384" s="376"/>
      <c r="AL384" s="376"/>
      <c r="AM384" s="376"/>
      <c r="AN384" s="376"/>
      <c r="AO384" s="376"/>
      <c r="AP384" s="70">
        <f t="shared" si="326"/>
        <v>0</v>
      </c>
      <c r="AQ384" s="13">
        <v>0</v>
      </c>
      <c r="AR384" s="13">
        <v>0</v>
      </c>
      <c r="AS384" s="13">
        <v>0</v>
      </c>
      <c r="AT384" s="44">
        <f>SUM(AQ384:AS384)</f>
        <v>0</v>
      </c>
      <c r="AU384" s="45">
        <f t="shared" si="328"/>
        <v>0</v>
      </c>
    </row>
    <row r="385" spans="1:134" x14ac:dyDescent="0.35">
      <c r="A385" s="8">
        <v>5</v>
      </c>
      <c r="B385" s="7" t="s">
        <v>29</v>
      </c>
      <c r="C385" s="376"/>
      <c r="D385" s="376"/>
      <c r="E385" s="376"/>
      <c r="F385" s="376"/>
      <c r="G385" s="376"/>
      <c r="H385" s="376"/>
      <c r="I385" s="376"/>
      <c r="J385" s="13">
        <v>0</v>
      </c>
      <c r="K385" s="13">
        <v>0</v>
      </c>
      <c r="L385" s="13">
        <v>0</v>
      </c>
      <c r="M385" s="15">
        <f t="shared" si="322"/>
        <v>0</v>
      </c>
      <c r="N385" s="6"/>
      <c r="P385" s="8">
        <v>5</v>
      </c>
      <c r="Q385" s="7" t="s">
        <v>29</v>
      </c>
      <c r="R385" s="376"/>
      <c r="S385" s="376"/>
      <c r="T385" s="376"/>
      <c r="U385" s="376"/>
      <c r="V385" s="376"/>
      <c r="W385" s="376"/>
      <c r="X385" s="376"/>
      <c r="Y385" s="95">
        <f t="shared" si="323"/>
        <v>0</v>
      </c>
      <c r="Z385" s="13">
        <v>0</v>
      </c>
      <c r="AA385" s="13">
        <v>0</v>
      </c>
      <c r="AB385" s="13">
        <v>0</v>
      </c>
      <c r="AC385" s="60">
        <f t="shared" si="324"/>
        <v>0</v>
      </c>
      <c r="AD385" s="61">
        <f t="shared" si="325"/>
        <v>0</v>
      </c>
      <c r="AE385" s="6"/>
      <c r="AG385" s="8">
        <v>5</v>
      </c>
      <c r="AH385" s="7" t="s">
        <v>29</v>
      </c>
      <c r="AI385" s="376"/>
      <c r="AJ385" s="376"/>
      <c r="AK385" s="376"/>
      <c r="AL385" s="376"/>
      <c r="AM385" s="376"/>
      <c r="AN385" s="376"/>
      <c r="AO385" s="376"/>
      <c r="AP385" s="70">
        <f t="shared" si="326"/>
        <v>0</v>
      </c>
      <c r="AQ385" s="13">
        <v>0</v>
      </c>
      <c r="AR385" s="13">
        <v>0</v>
      </c>
      <c r="AS385" s="13">
        <v>0</v>
      </c>
      <c r="AT385" s="44">
        <f t="shared" si="327"/>
        <v>0</v>
      </c>
      <c r="AU385" s="45">
        <f t="shared" si="328"/>
        <v>0</v>
      </c>
    </row>
    <row r="386" spans="1:134" x14ac:dyDescent="0.35">
      <c r="A386" s="8">
        <v>6</v>
      </c>
      <c r="B386" s="7" t="s">
        <v>30</v>
      </c>
      <c r="C386" s="376"/>
      <c r="D386" s="376"/>
      <c r="E386" s="376"/>
      <c r="F386" s="376"/>
      <c r="G386" s="376"/>
      <c r="H386" s="376"/>
      <c r="I386" s="376"/>
      <c r="J386" s="13">
        <v>0</v>
      </c>
      <c r="K386" s="13">
        <v>0</v>
      </c>
      <c r="L386" s="13">
        <v>0</v>
      </c>
      <c r="M386" s="15">
        <f t="shared" si="322"/>
        <v>0</v>
      </c>
      <c r="N386" s="6"/>
      <c r="P386" s="8">
        <v>6</v>
      </c>
      <c r="Q386" s="7" t="s">
        <v>30</v>
      </c>
      <c r="R386" s="376"/>
      <c r="S386" s="376"/>
      <c r="T386" s="376"/>
      <c r="U386" s="376"/>
      <c r="V386" s="376"/>
      <c r="W386" s="376"/>
      <c r="X386" s="376"/>
      <c r="Y386" s="95">
        <f t="shared" si="323"/>
        <v>0</v>
      </c>
      <c r="Z386" s="13">
        <v>0</v>
      </c>
      <c r="AA386" s="13">
        <v>0</v>
      </c>
      <c r="AB386" s="13">
        <v>0</v>
      </c>
      <c r="AC386" s="60">
        <f>SUM(Z386:AB386)</f>
        <v>0</v>
      </c>
      <c r="AD386" s="61">
        <f t="shared" si="325"/>
        <v>0</v>
      </c>
      <c r="AE386" s="6"/>
      <c r="AG386" s="8">
        <v>6</v>
      </c>
      <c r="AH386" s="7" t="s">
        <v>30</v>
      </c>
      <c r="AI386" s="376"/>
      <c r="AJ386" s="376"/>
      <c r="AK386" s="376"/>
      <c r="AL386" s="376"/>
      <c r="AM386" s="376"/>
      <c r="AN386" s="376"/>
      <c r="AO386" s="376"/>
      <c r="AP386" s="70">
        <f t="shared" si="326"/>
        <v>0</v>
      </c>
      <c r="AQ386" s="13">
        <v>0</v>
      </c>
      <c r="AR386" s="13">
        <v>0</v>
      </c>
      <c r="AS386" s="13">
        <v>0</v>
      </c>
      <c r="AT386" s="44">
        <f t="shared" si="327"/>
        <v>0</v>
      </c>
      <c r="AU386" s="45">
        <f t="shared" si="328"/>
        <v>0</v>
      </c>
    </row>
    <row r="387" spans="1:134" x14ac:dyDescent="0.35">
      <c r="A387" s="8">
        <v>7</v>
      </c>
      <c r="B387" s="7" t="s">
        <v>34</v>
      </c>
      <c r="C387" s="376"/>
      <c r="D387" s="376"/>
      <c r="E387" s="376"/>
      <c r="F387" s="376"/>
      <c r="G387" s="376"/>
      <c r="H387" s="376"/>
      <c r="I387" s="376"/>
      <c r="J387" s="13">
        <v>0</v>
      </c>
      <c r="K387" s="13">
        <v>0</v>
      </c>
      <c r="L387" s="13">
        <v>0</v>
      </c>
      <c r="M387" s="15">
        <f t="shared" si="322"/>
        <v>0</v>
      </c>
      <c r="N387" s="6"/>
      <c r="P387" s="8">
        <v>7</v>
      </c>
      <c r="Q387" s="7" t="s">
        <v>34</v>
      </c>
      <c r="R387" s="376"/>
      <c r="S387" s="376"/>
      <c r="T387" s="376"/>
      <c r="U387" s="376"/>
      <c r="V387" s="376"/>
      <c r="W387" s="376"/>
      <c r="X387" s="376"/>
      <c r="Y387" s="95">
        <f t="shared" si="323"/>
        <v>0</v>
      </c>
      <c r="Z387" s="13">
        <v>0</v>
      </c>
      <c r="AA387" s="13">
        <v>0</v>
      </c>
      <c r="AB387" s="13">
        <v>0</v>
      </c>
      <c r="AC387" s="60">
        <f t="shared" si="324"/>
        <v>0</v>
      </c>
      <c r="AD387" s="61">
        <f t="shared" si="325"/>
        <v>0</v>
      </c>
      <c r="AE387" s="6"/>
      <c r="AG387" s="8">
        <v>7</v>
      </c>
      <c r="AH387" s="7" t="s">
        <v>34</v>
      </c>
      <c r="AI387" s="376"/>
      <c r="AJ387" s="376"/>
      <c r="AK387" s="376"/>
      <c r="AL387" s="376"/>
      <c r="AM387" s="376"/>
      <c r="AN387" s="376"/>
      <c r="AO387" s="376"/>
      <c r="AP387" s="70">
        <f t="shared" si="326"/>
        <v>0</v>
      </c>
      <c r="AQ387" s="13">
        <v>0</v>
      </c>
      <c r="AR387" s="13">
        <v>0</v>
      </c>
      <c r="AS387" s="13">
        <v>0</v>
      </c>
      <c r="AT387" s="44">
        <f t="shared" si="327"/>
        <v>0</v>
      </c>
      <c r="AU387" s="45">
        <f t="shared" si="328"/>
        <v>0</v>
      </c>
    </row>
    <row r="388" spans="1:134" x14ac:dyDescent="0.35">
      <c r="A388" s="8">
        <v>8</v>
      </c>
      <c r="B388" s="7" t="s">
        <v>35</v>
      </c>
      <c r="C388" s="376"/>
      <c r="D388" s="376"/>
      <c r="E388" s="376"/>
      <c r="F388" s="376"/>
      <c r="G388" s="376"/>
      <c r="H388" s="376"/>
      <c r="I388" s="376"/>
      <c r="J388" s="13">
        <v>0</v>
      </c>
      <c r="K388" s="13">
        <v>0</v>
      </c>
      <c r="L388" s="13">
        <v>0</v>
      </c>
      <c r="M388" s="15">
        <f t="shared" si="322"/>
        <v>0</v>
      </c>
      <c r="N388" s="6"/>
      <c r="P388" s="8">
        <v>8</v>
      </c>
      <c r="Q388" s="7" t="s">
        <v>35</v>
      </c>
      <c r="R388" s="376"/>
      <c r="S388" s="376"/>
      <c r="T388" s="376"/>
      <c r="U388" s="376"/>
      <c r="V388" s="376"/>
      <c r="W388" s="376"/>
      <c r="X388" s="376"/>
      <c r="Y388" s="95">
        <f t="shared" si="323"/>
        <v>0</v>
      </c>
      <c r="Z388" s="13">
        <v>0</v>
      </c>
      <c r="AA388" s="13">
        <v>0</v>
      </c>
      <c r="AB388" s="13">
        <v>0</v>
      </c>
      <c r="AC388" s="60">
        <f t="shared" si="324"/>
        <v>0</v>
      </c>
      <c r="AD388" s="61">
        <f t="shared" si="325"/>
        <v>0</v>
      </c>
      <c r="AE388" s="6"/>
      <c r="AG388" s="8">
        <v>8</v>
      </c>
      <c r="AH388" s="7" t="s">
        <v>35</v>
      </c>
      <c r="AI388" s="376"/>
      <c r="AJ388" s="376"/>
      <c r="AK388" s="376"/>
      <c r="AL388" s="376"/>
      <c r="AM388" s="376"/>
      <c r="AN388" s="376"/>
      <c r="AO388" s="376"/>
      <c r="AP388" s="70">
        <f t="shared" si="326"/>
        <v>0</v>
      </c>
      <c r="AQ388" s="13">
        <v>0</v>
      </c>
      <c r="AR388" s="13">
        <v>0</v>
      </c>
      <c r="AS388" s="13">
        <v>0</v>
      </c>
      <c r="AT388" s="44">
        <f t="shared" si="327"/>
        <v>0</v>
      </c>
      <c r="AU388" s="45">
        <f t="shared" si="328"/>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323"/>
        <v>0</v>
      </c>
      <c r="Z389" s="13">
        <v>0</v>
      </c>
      <c r="AA389" s="13">
        <v>0</v>
      </c>
      <c r="AB389" s="13">
        <v>0</v>
      </c>
      <c r="AC389" s="60">
        <f t="shared" si="324"/>
        <v>0</v>
      </c>
      <c r="AD389" s="61">
        <f t="shared" si="325"/>
        <v>0</v>
      </c>
      <c r="AE389" s="6"/>
      <c r="AG389" s="8">
        <v>9</v>
      </c>
      <c r="AH389" s="7" t="s">
        <v>49</v>
      </c>
      <c r="AI389" s="376"/>
      <c r="AJ389" s="376"/>
      <c r="AK389" s="376"/>
      <c r="AL389" s="376"/>
      <c r="AM389" s="376"/>
      <c r="AN389" s="376"/>
      <c r="AO389" s="376"/>
      <c r="AP389" s="70">
        <f t="shared" si="326"/>
        <v>0</v>
      </c>
      <c r="AQ389" s="13">
        <v>0</v>
      </c>
      <c r="AR389" s="13">
        <v>0</v>
      </c>
      <c r="AS389" s="13">
        <v>0</v>
      </c>
      <c r="AT389" s="44">
        <f t="shared" si="327"/>
        <v>0</v>
      </c>
      <c r="AU389" s="45">
        <f t="shared" si="328"/>
        <v>0</v>
      </c>
    </row>
    <row r="390" spans="1:134" x14ac:dyDescent="0.35">
      <c r="A390" s="8">
        <v>10</v>
      </c>
      <c r="B390" s="77" t="s">
        <v>198</v>
      </c>
      <c r="C390" s="376"/>
      <c r="D390" s="376"/>
      <c r="E390" s="376"/>
      <c r="F390" s="376"/>
      <c r="G390" s="376"/>
      <c r="H390" s="376"/>
      <c r="I390" s="376"/>
      <c r="J390" s="13">
        <v>0</v>
      </c>
      <c r="K390" s="13">
        <v>0</v>
      </c>
      <c r="L390" s="13">
        <v>0</v>
      </c>
      <c r="M390" s="15">
        <f t="shared" si="322"/>
        <v>0</v>
      </c>
      <c r="N390" s="6"/>
      <c r="P390" s="8">
        <v>10</v>
      </c>
      <c r="Q390" s="77" t="s">
        <v>198</v>
      </c>
      <c r="R390" s="471"/>
      <c r="S390" s="471"/>
      <c r="T390" s="471"/>
      <c r="U390" s="471"/>
      <c r="V390" s="471"/>
      <c r="W390" s="471"/>
      <c r="X390" s="471"/>
      <c r="Y390" s="95">
        <f t="shared" si="323"/>
        <v>0</v>
      </c>
      <c r="Z390" s="13">
        <v>0</v>
      </c>
      <c r="AA390" s="13">
        <v>0</v>
      </c>
      <c r="AB390" s="13">
        <v>0</v>
      </c>
      <c r="AC390" s="60">
        <f t="shared" si="324"/>
        <v>0</v>
      </c>
      <c r="AD390" s="61">
        <f t="shared" si="325"/>
        <v>0</v>
      </c>
      <c r="AE390" s="6"/>
      <c r="AG390" s="8">
        <v>10</v>
      </c>
      <c r="AH390" s="77" t="s">
        <v>198</v>
      </c>
      <c r="AI390" s="471"/>
      <c r="AJ390" s="471"/>
      <c r="AK390" s="471"/>
      <c r="AL390" s="471"/>
      <c r="AM390" s="471"/>
      <c r="AN390" s="471"/>
      <c r="AO390" s="471"/>
      <c r="AP390" s="70">
        <f t="shared" si="326"/>
        <v>0</v>
      </c>
      <c r="AQ390" s="13">
        <v>0</v>
      </c>
      <c r="AR390" s="13">
        <v>0</v>
      </c>
      <c r="AS390" s="13">
        <v>0</v>
      </c>
      <c r="AT390" s="44">
        <f t="shared" si="327"/>
        <v>0</v>
      </c>
      <c r="AU390" s="45">
        <f t="shared" si="328"/>
        <v>0</v>
      </c>
    </row>
    <row r="391" spans="1:134" x14ac:dyDescent="0.35">
      <c r="A391" s="8">
        <v>11</v>
      </c>
      <c r="B391" s="77" t="s">
        <v>198</v>
      </c>
      <c r="C391" s="376"/>
      <c r="D391" s="376"/>
      <c r="E391" s="376"/>
      <c r="F391" s="376"/>
      <c r="G391" s="376"/>
      <c r="H391" s="376"/>
      <c r="I391" s="376"/>
      <c r="J391" s="13">
        <v>0</v>
      </c>
      <c r="K391" s="13">
        <v>0</v>
      </c>
      <c r="L391" s="13">
        <v>0</v>
      </c>
      <c r="M391" s="15">
        <f t="shared" si="322"/>
        <v>0</v>
      </c>
      <c r="N391" s="6"/>
      <c r="P391" s="8">
        <v>11</v>
      </c>
      <c r="Q391" s="77" t="s">
        <v>198</v>
      </c>
      <c r="R391" s="471"/>
      <c r="S391" s="471"/>
      <c r="T391" s="471"/>
      <c r="U391" s="471"/>
      <c r="V391" s="471"/>
      <c r="W391" s="471"/>
      <c r="X391" s="471"/>
      <c r="Y391" s="95">
        <f t="shared" si="323"/>
        <v>0</v>
      </c>
      <c r="Z391" s="13">
        <v>0</v>
      </c>
      <c r="AA391" s="13">
        <v>0</v>
      </c>
      <c r="AB391" s="13">
        <v>0</v>
      </c>
      <c r="AC391" s="60">
        <f t="shared" si="324"/>
        <v>0</v>
      </c>
      <c r="AD391" s="61">
        <f t="shared" si="325"/>
        <v>0</v>
      </c>
      <c r="AE391" s="6"/>
      <c r="AG391" s="8">
        <v>11</v>
      </c>
      <c r="AH391" s="77" t="s">
        <v>198</v>
      </c>
      <c r="AI391" s="471"/>
      <c r="AJ391" s="471"/>
      <c r="AK391" s="471"/>
      <c r="AL391" s="471"/>
      <c r="AM391" s="471"/>
      <c r="AN391" s="471"/>
      <c r="AO391" s="471"/>
      <c r="AP391" s="70">
        <f t="shared" si="326"/>
        <v>0</v>
      </c>
      <c r="AQ391" s="13">
        <v>0</v>
      </c>
      <c r="AR391" s="13">
        <v>0</v>
      </c>
      <c r="AS391" s="13">
        <v>0</v>
      </c>
      <c r="AT391" s="44">
        <f t="shared" si="327"/>
        <v>0</v>
      </c>
      <c r="AU391" s="45">
        <f t="shared" si="328"/>
        <v>0</v>
      </c>
    </row>
    <row r="392" spans="1:134" ht="16" thickBot="1" x14ac:dyDescent="0.4">
      <c r="A392" s="379" t="s">
        <v>36</v>
      </c>
      <c r="B392" s="380"/>
      <c r="C392" s="380"/>
      <c r="D392" s="380"/>
      <c r="E392" s="380"/>
      <c r="F392" s="380"/>
      <c r="G392" s="380"/>
      <c r="H392" s="380"/>
      <c r="I392" s="380"/>
      <c r="J392" s="22">
        <f>SUM(J381:J391)</f>
        <v>0</v>
      </c>
      <c r="K392" s="22">
        <f t="shared" ref="K392" si="329">SUM(K381:K391)</f>
        <v>0</v>
      </c>
      <c r="L392" s="22">
        <f t="shared" ref="L392" si="330">SUM(L381:L391)</f>
        <v>0</v>
      </c>
      <c r="M392" s="16">
        <f t="shared" si="322"/>
        <v>0</v>
      </c>
      <c r="N392" s="6"/>
      <c r="P392" s="379" t="s">
        <v>36</v>
      </c>
      <c r="Q392" s="380"/>
      <c r="R392" s="380"/>
      <c r="S392" s="380"/>
      <c r="T392" s="380"/>
      <c r="U392" s="380"/>
      <c r="V392" s="380"/>
      <c r="W392" s="380"/>
      <c r="X392" s="380"/>
      <c r="Y392" s="119">
        <f t="shared" si="323"/>
        <v>0</v>
      </c>
      <c r="Z392" s="67">
        <f>SUM(Z381:Z391)</f>
        <v>0</v>
      </c>
      <c r="AA392" s="67">
        <f t="shared" ref="AA392" si="331">SUM(AA381:AA391)</f>
        <v>0</v>
      </c>
      <c r="AB392" s="67">
        <f>SUM(AB381:AB391)</f>
        <v>0</v>
      </c>
      <c r="AC392" s="67">
        <f t="shared" ref="AC392:AD392" si="332">SUM(AC381:AC391)</f>
        <v>0</v>
      </c>
      <c r="AD392" s="59">
        <f t="shared" si="332"/>
        <v>0</v>
      </c>
      <c r="AE392" s="6"/>
      <c r="AG392" s="379" t="s">
        <v>36</v>
      </c>
      <c r="AH392" s="380"/>
      <c r="AI392" s="380"/>
      <c r="AJ392" s="380"/>
      <c r="AK392" s="380"/>
      <c r="AL392" s="380"/>
      <c r="AM392" s="380"/>
      <c r="AN392" s="380"/>
      <c r="AO392" s="380"/>
      <c r="AP392" s="71">
        <f t="shared" si="326"/>
        <v>0</v>
      </c>
      <c r="AQ392" s="42">
        <f>SUM(AQ381:AQ391)</f>
        <v>0</v>
      </c>
      <c r="AR392" s="42">
        <f t="shared" ref="AR392" si="333">SUM(AR381:AR391)</f>
        <v>0</v>
      </c>
      <c r="AS392" s="42">
        <f t="shared" ref="AS392" si="334">SUM(AS381:AS391)</f>
        <v>0</v>
      </c>
      <c r="AT392" s="42">
        <f t="shared" ref="AT392" si="335">SUM(AT381:AT391)</f>
        <v>0</v>
      </c>
      <c r="AU392" s="43">
        <f t="shared" si="328"/>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336">AU347</f>
        <v>0</v>
      </c>
      <c r="V427" s="13">
        <v>0</v>
      </c>
      <c r="W427" s="13">
        <v>0</v>
      </c>
      <c r="X427" s="60">
        <f>SUM(V427:W427)</f>
        <v>0</v>
      </c>
      <c r="Y427" s="13">
        <v>0</v>
      </c>
      <c r="Z427" s="13">
        <v>0</v>
      </c>
      <c r="AA427" s="60">
        <f>SUM(Y427:Z427)</f>
        <v>0</v>
      </c>
      <c r="AB427" s="13">
        <v>0</v>
      </c>
      <c r="AC427" s="60">
        <f>SUM(X427, AA427, AB427)</f>
        <v>0</v>
      </c>
      <c r="AD427" s="61">
        <f t="shared" ref="AD427:AD433" si="337">M427-AC427</f>
        <v>0</v>
      </c>
      <c r="AE427" s="5"/>
      <c r="AG427" s="157">
        <v>1</v>
      </c>
      <c r="AH427" s="104"/>
      <c r="AI427" s="366"/>
      <c r="AJ427" s="366"/>
      <c r="AK427" s="100"/>
      <c r="AL427" s="72">
        <f t="shared" ref="AL427:AL434" si="338">AU347</f>
        <v>0</v>
      </c>
      <c r="AM427" s="13">
        <v>0</v>
      </c>
      <c r="AN427" s="13">
        <v>0</v>
      </c>
      <c r="AO427" s="44">
        <f>SUM(AM427:AN427)</f>
        <v>0</v>
      </c>
      <c r="AP427" s="13">
        <v>0</v>
      </c>
      <c r="AQ427" s="13">
        <v>0</v>
      </c>
      <c r="AR427" s="44">
        <f>SUM(AP427:AQ427)</f>
        <v>0</v>
      </c>
      <c r="AS427" s="13">
        <v>0</v>
      </c>
      <c r="AT427" s="44">
        <f>SUM(AO427, AR427, AS427)</f>
        <v>0</v>
      </c>
      <c r="AU427" s="45">
        <f t="shared" ref="AU427:AU434" si="339">IF($S$484&lt;&gt;0, AC427+AL427-AT427, M427+AL427-AT427)</f>
        <v>0</v>
      </c>
    </row>
    <row r="428" spans="1:47" x14ac:dyDescent="0.35">
      <c r="A428" s="157">
        <v>2</v>
      </c>
      <c r="B428" s="104"/>
      <c r="C428" s="366"/>
      <c r="D428" s="366"/>
      <c r="E428" s="100"/>
      <c r="F428" s="13">
        <v>0</v>
      </c>
      <c r="G428" s="13">
        <v>0</v>
      </c>
      <c r="H428" s="14">
        <f t="shared" ref="H428:H429" si="340">SUM(F428:G428)</f>
        <v>0</v>
      </c>
      <c r="I428" s="13">
        <v>0</v>
      </c>
      <c r="J428" s="13">
        <v>0</v>
      </c>
      <c r="K428" s="14">
        <f t="shared" ref="K428:K433" si="341">SUM(I428:J428)</f>
        <v>0</v>
      </c>
      <c r="L428" s="13">
        <v>0</v>
      </c>
      <c r="M428" s="15">
        <f t="shared" ref="M428:M433" si="342">SUM(H428, K428, L428)</f>
        <v>0</v>
      </c>
      <c r="N428" s="5"/>
      <c r="P428" s="157">
        <v>2</v>
      </c>
      <c r="Q428" s="104"/>
      <c r="R428" s="366"/>
      <c r="S428" s="366"/>
      <c r="T428" s="100"/>
      <c r="U428" s="93">
        <f t="shared" si="336"/>
        <v>0</v>
      </c>
      <c r="V428" s="13">
        <v>0</v>
      </c>
      <c r="W428" s="13">
        <v>0</v>
      </c>
      <c r="X428" s="60">
        <f t="shared" ref="X428:X433" si="343">SUM(V428:W428)</f>
        <v>0</v>
      </c>
      <c r="Y428" s="13">
        <v>0</v>
      </c>
      <c r="Z428" s="13">
        <v>0</v>
      </c>
      <c r="AA428" s="60">
        <f t="shared" ref="AA428:AA433" si="344">SUM(Y428:Z428)</f>
        <v>0</v>
      </c>
      <c r="AB428" s="13">
        <v>0</v>
      </c>
      <c r="AC428" s="60">
        <f t="shared" ref="AC428:AC433" si="345">SUM(X428, AA428, AB428)</f>
        <v>0</v>
      </c>
      <c r="AD428" s="61">
        <f t="shared" si="337"/>
        <v>0</v>
      </c>
      <c r="AE428" s="5"/>
      <c r="AG428" s="157">
        <v>2</v>
      </c>
      <c r="AH428" s="104"/>
      <c r="AI428" s="366"/>
      <c r="AJ428" s="366"/>
      <c r="AK428" s="100"/>
      <c r="AL428" s="72">
        <f t="shared" si="338"/>
        <v>0</v>
      </c>
      <c r="AM428" s="13">
        <v>0</v>
      </c>
      <c r="AN428" s="13">
        <v>0</v>
      </c>
      <c r="AO428" s="44">
        <f t="shared" ref="AO428:AO433" si="346">SUM(AM428:AN428)</f>
        <v>0</v>
      </c>
      <c r="AP428" s="13">
        <v>0</v>
      </c>
      <c r="AQ428" s="13">
        <v>0</v>
      </c>
      <c r="AR428" s="44">
        <f t="shared" ref="AR428:AR433" si="347">SUM(AP428:AQ428)</f>
        <v>0</v>
      </c>
      <c r="AS428" s="13">
        <v>0</v>
      </c>
      <c r="AT428" s="44">
        <f t="shared" ref="AT428:AT433" si="348">SUM(AO428, AR428, AS428)</f>
        <v>0</v>
      </c>
      <c r="AU428" s="45">
        <f t="shared" si="339"/>
        <v>0</v>
      </c>
    </row>
    <row r="429" spans="1:47" x14ac:dyDescent="0.35">
      <c r="A429" s="157">
        <v>3</v>
      </c>
      <c r="B429" s="104"/>
      <c r="C429" s="366"/>
      <c r="D429" s="366"/>
      <c r="E429" s="100"/>
      <c r="F429" s="13">
        <v>0</v>
      </c>
      <c r="G429" s="13">
        <v>0</v>
      </c>
      <c r="H429" s="14">
        <f t="shared" si="340"/>
        <v>0</v>
      </c>
      <c r="I429" s="13">
        <v>0</v>
      </c>
      <c r="J429" s="13">
        <v>0</v>
      </c>
      <c r="K429" s="14">
        <f t="shared" si="341"/>
        <v>0</v>
      </c>
      <c r="L429" s="13">
        <v>0</v>
      </c>
      <c r="M429" s="15">
        <f t="shared" si="342"/>
        <v>0</v>
      </c>
      <c r="N429" s="5"/>
      <c r="P429" s="157">
        <v>3</v>
      </c>
      <c r="Q429" s="104"/>
      <c r="R429" s="366"/>
      <c r="S429" s="366"/>
      <c r="T429" s="100"/>
      <c r="U429" s="93">
        <f t="shared" si="336"/>
        <v>0</v>
      </c>
      <c r="V429" s="13">
        <v>0</v>
      </c>
      <c r="W429" s="13">
        <v>0</v>
      </c>
      <c r="X429" s="60">
        <f t="shared" si="343"/>
        <v>0</v>
      </c>
      <c r="Y429" s="13">
        <v>0</v>
      </c>
      <c r="Z429" s="13">
        <v>0</v>
      </c>
      <c r="AA429" s="60">
        <f t="shared" si="344"/>
        <v>0</v>
      </c>
      <c r="AB429" s="13">
        <v>0</v>
      </c>
      <c r="AC429" s="60">
        <f t="shared" si="345"/>
        <v>0</v>
      </c>
      <c r="AD429" s="61">
        <f t="shared" si="337"/>
        <v>0</v>
      </c>
      <c r="AE429" s="5"/>
      <c r="AG429" s="157">
        <v>3</v>
      </c>
      <c r="AH429" s="104"/>
      <c r="AI429" s="366"/>
      <c r="AJ429" s="366"/>
      <c r="AK429" s="100"/>
      <c r="AL429" s="72">
        <f t="shared" si="338"/>
        <v>0</v>
      </c>
      <c r="AM429" s="13">
        <v>0</v>
      </c>
      <c r="AN429" s="13">
        <v>0</v>
      </c>
      <c r="AO429" s="44">
        <f t="shared" si="346"/>
        <v>0</v>
      </c>
      <c r="AP429" s="13">
        <v>0</v>
      </c>
      <c r="AQ429" s="13">
        <v>0</v>
      </c>
      <c r="AR429" s="44">
        <f t="shared" si="347"/>
        <v>0</v>
      </c>
      <c r="AS429" s="13">
        <v>0</v>
      </c>
      <c r="AT429" s="44">
        <f t="shared" si="348"/>
        <v>0</v>
      </c>
      <c r="AU429" s="45">
        <f t="shared" si="339"/>
        <v>0</v>
      </c>
    </row>
    <row r="430" spans="1:47" x14ac:dyDescent="0.35">
      <c r="A430" s="157">
        <v>4</v>
      </c>
      <c r="B430" s="104"/>
      <c r="C430" s="366"/>
      <c r="D430" s="366"/>
      <c r="E430" s="100"/>
      <c r="F430" s="13">
        <v>0</v>
      </c>
      <c r="G430" s="13">
        <v>0</v>
      </c>
      <c r="H430" s="14">
        <f>SUM(F430:G430)</f>
        <v>0</v>
      </c>
      <c r="I430" s="13">
        <v>0</v>
      </c>
      <c r="J430" s="13">
        <v>0</v>
      </c>
      <c r="K430" s="14">
        <f t="shared" si="341"/>
        <v>0</v>
      </c>
      <c r="L430" s="13">
        <v>0</v>
      </c>
      <c r="M430" s="15">
        <f t="shared" si="342"/>
        <v>0</v>
      </c>
      <c r="N430" s="5"/>
      <c r="P430" s="157">
        <v>4</v>
      </c>
      <c r="Q430" s="104"/>
      <c r="R430" s="366"/>
      <c r="S430" s="366"/>
      <c r="T430" s="100"/>
      <c r="U430" s="93">
        <f t="shared" si="336"/>
        <v>0</v>
      </c>
      <c r="V430" s="13">
        <v>0</v>
      </c>
      <c r="W430" s="13">
        <v>0</v>
      </c>
      <c r="X430" s="60">
        <f t="shared" si="343"/>
        <v>0</v>
      </c>
      <c r="Y430" s="13">
        <v>0</v>
      </c>
      <c r="Z430" s="13">
        <v>0</v>
      </c>
      <c r="AA430" s="60">
        <f t="shared" si="344"/>
        <v>0</v>
      </c>
      <c r="AB430" s="13">
        <v>0</v>
      </c>
      <c r="AC430" s="60">
        <f t="shared" si="345"/>
        <v>0</v>
      </c>
      <c r="AD430" s="61">
        <f t="shared" si="337"/>
        <v>0</v>
      </c>
      <c r="AE430" s="5"/>
      <c r="AG430" s="157">
        <v>4</v>
      </c>
      <c r="AH430" s="104"/>
      <c r="AI430" s="366"/>
      <c r="AJ430" s="366"/>
      <c r="AK430" s="100"/>
      <c r="AL430" s="72">
        <f t="shared" si="338"/>
        <v>0</v>
      </c>
      <c r="AM430" s="13">
        <v>0</v>
      </c>
      <c r="AN430" s="13">
        <v>0</v>
      </c>
      <c r="AO430" s="44">
        <f t="shared" si="346"/>
        <v>0</v>
      </c>
      <c r="AP430" s="13">
        <v>0</v>
      </c>
      <c r="AQ430" s="13">
        <v>0</v>
      </c>
      <c r="AR430" s="44">
        <f t="shared" si="347"/>
        <v>0</v>
      </c>
      <c r="AS430" s="13">
        <v>0</v>
      </c>
      <c r="AT430" s="44">
        <f t="shared" si="348"/>
        <v>0</v>
      </c>
      <c r="AU430" s="45">
        <f t="shared" si="339"/>
        <v>0</v>
      </c>
    </row>
    <row r="431" spans="1:47" x14ac:dyDescent="0.35">
      <c r="A431" s="157">
        <v>5</v>
      </c>
      <c r="B431" s="104"/>
      <c r="C431" s="366"/>
      <c r="D431" s="366"/>
      <c r="E431" s="100"/>
      <c r="F431" s="13">
        <v>0</v>
      </c>
      <c r="G431" s="13">
        <v>0</v>
      </c>
      <c r="H431" s="14">
        <f t="shared" ref="H431:H433" si="349">SUM(F431:G431)</f>
        <v>0</v>
      </c>
      <c r="I431" s="13">
        <v>0</v>
      </c>
      <c r="J431" s="13">
        <v>0</v>
      </c>
      <c r="K431" s="14">
        <f t="shared" si="341"/>
        <v>0</v>
      </c>
      <c r="L431" s="13">
        <v>0</v>
      </c>
      <c r="M431" s="15">
        <f t="shared" si="342"/>
        <v>0</v>
      </c>
      <c r="N431" s="5"/>
      <c r="P431" s="157">
        <v>5</v>
      </c>
      <c r="Q431" s="104"/>
      <c r="R431" s="366"/>
      <c r="S431" s="366"/>
      <c r="T431" s="100"/>
      <c r="U431" s="93">
        <f t="shared" si="336"/>
        <v>0</v>
      </c>
      <c r="V431" s="13">
        <v>0</v>
      </c>
      <c r="W431" s="13">
        <v>0</v>
      </c>
      <c r="X431" s="60">
        <f t="shared" si="343"/>
        <v>0</v>
      </c>
      <c r="Y431" s="13">
        <v>0</v>
      </c>
      <c r="Z431" s="13">
        <v>0</v>
      </c>
      <c r="AA431" s="60">
        <f t="shared" si="344"/>
        <v>0</v>
      </c>
      <c r="AB431" s="13">
        <v>0</v>
      </c>
      <c r="AC431" s="60">
        <f t="shared" si="345"/>
        <v>0</v>
      </c>
      <c r="AD431" s="61">
        <f t="shared" si="337"/>
        <v>0</v>
      </c>
      <c r="AE431" s="5"/>
      <c r="AG431" s="157">
        <v>5</v>
      </c>
      <c r="AH431" s="104"/>
      <c r="AI431" s="366"/>
      <c r="AJ431" s="366"/>
      <c r="AK431" s="100"/>
      <c r="AL431" s="72">
        <f t="shared" si="338"/>
        <v>0</v>
      </c>
      <c r="AM431" s="13">
        <v>0</v>
      </c>
      <c r="AN431" s="13">
        <v>0</v>
      </c>
      <c r="AO431" s="44">
        <f t="shared" si="346"/>
        <v>0</v>
      </c>
      <c r="AP431" s="13">
        <v>0</v>
      </c>
      <c r="AQ431" s="13">
        <v>0</v>
      </c>
      <c r="AR431" s="44">
        <f t="shared" si="347"/>
        <v>0</v>
      </c>
      <c r="AS431" s="13">
        <v>0</v>
      </c>
      <c r="AT431" s="44">
        <f t="shared" si="348"/>
        <v>0</v>
      </c>
      <c r="AU431" s="45">
        <f t="shared" si="339"/>
        <v>0</v>
      </c>
    </row>
    <row r="432" spans="1:47" x14ac:dyDescent="0.35">
      <c r="A432" s="157">
        <v>6</v>
      </c>
      <c r="B432" s="104"/>
      <c r="C432" s="366"/>
      <c r="D432" s="366"/>
      <c r="E432" s="100"/>
      <c r="F432" s="13">
        <v>0</v>
      </c>
      <c r="G432" s="13">
        <v>0</v>
      </c>
      <c r="H432" s="14">
        <f t="shared" si="349"/>
        <v>0</v>
      </c>
      <c r="I432" s="13">
        <v>0</v>
      </c>
      <c r="J432" s="13">
        <v>0</v>
      </c>
      <c r="K432" s="14">
        <f t="shared" si="341"/>
        <v>0</v>
      </c>
      <c r="L432" s="13">
        <v>0</v>
      </c>
      <c r="M432" s="15">
        <f t="shared" si="342"/>
        <v>0</v>
      </c>
      <c r="N432" s="5"/>
      <c r="P432" s="157">
        <v>6</v>
      </c>
      <c r="Q432" s="104"/>
      <c r="R432" s="366"/>
      <c r="S432" s="366"/>
      <c r="T432" s="100"/>
      <c r="U432" s="93">
        <f t="shared" si="336"/>
        <v>0</v>
      </c>
      <c r="V432" s="13">
        <v>0</v>
      </c>
      <c r="W432" s="13">
        <v>0</v>
      </c>
      <c r="X432" s="60">
        <f t="shared" si="343"/>
        <v>0</v>
      </c>
      <c r="Y432" s="13">
        <v>0</v>
      </c>
      <c r="Z432" s="13">
        <v>0</v>
      </c>
      <c r="AA432" s="60">
        <f t="shared" si="344"/>
        <v>0</v>
      </c>
      <c r="AB432" s="13">
        <v>0</v>
      </c>
      <c r="AC432" s="60">
        <f t="shared" si="345"/>
        <v>0</v>
      </c>
      <c r="AD432" s="61">
        <f t="shared" si="337"/>
        <v>0</v>
      </c>
      <c r="AE432" s="5"/>
      <c r="AG432" s="157">
        <v>6</v>
      </c>
      <c r="AH432" s="104"/>
      <c r="AI432" s="366"/>
      <c r="AJ432" s="366"/>
      <c r="AK432" s="100"/>
      <c r="AL432" s="72">
        <f t="shared" si="338"/>
        <v>0</v>
      </c>
      <c r="AM432" s="13">
        <v>0</v>
      </c>
      <c r="AN432" s="13">
        <v>0</v>
      </c>
      <c r="AO432" s="44">
        <f t="shared" si="346"/>
        <v>0</v>
      </c>
      <c r="AP432" s="13">
        <v>0</v>
      </c>
      <c r="AQ432" s="13">
        <v>0</v>
      </c>
      <c r="AR432" s="44">
        <f t="shared" si="347"/>
        <v>0</v>
      </c>
      <c r="AS432" s="13">
        <v>0</v>
      </c>
      <c r="AT432" s="44">
        <f t="shared" si="348"/>
        <v>0</v>
      </c>
      <c r="AU432" s="45">
        <f t="shared" si="339"/>
        <v>0</v>
      </c>
    </row>
    <row r="433" spans="1:47" x14ac:dyDescent="0.35">
      <c r="A433" s="459" t="s">
        <v>173</v>
      </c>
      <c r="B433" s="414"/>
      <c r="C433" s="366">
        <v>0</v>
      </c>
      <c r="D433" s="366"/>
      <c r="E433" s="100"/>
      <c r="F433" s="13">
        <v>0</v>
      </c>
      <c r="G433" s="13">
        <v>0</v>
      </c>
      <c r="H433" s="14">
        <f t="shared" si="349"/>
        <v>0</v>
      </c>
      <c r="I433" s="13">
        <v>0</v>
      </c>
      <c r="J433" s="13">
        <v>0</v>
      </c>
      <c r="K433" s="14">
        <f t="shared" si="341"/>
        <v>0</v>
      </c>
      <c r="L433" s="13">
        <v>0</v>
      </c>
      <c r="M433" s="15">
        <f t="shared" si="342"/>
        <v>0</v>
      </c>
      <c r="N433" s="5"/>
      <c r="P433" s="459" t="s">
        <v>173</v>
      </c>
      <c r="Q433" s="414"/>
      <c r="R433" s="366">
        <v>0</v>
      </c>
      <c r="S433" s="366"/>
      <c r="T433" s="100"/>
      <c r="U433" s="93">
        <f t="shared" si="336"/>
        <v>0</v>
      </c>
      <c r="V433" s="13">
        <v>0</v>
      </c>
      <c r="W433" s="13">
        <v>0</v>
      </c>
      <c r="X433" s="60">
        <f t="shared" si="343"/>
        <v>0</v>
      </c>
      <c r="Y433" s="13">
        <v>0</v>
      </c>
      <c r="Z433" s="13">
        <v>0</v>
      </c>
      <c r="AA433" s="60">
        <f t="shared" si="344"/>
        <v>0</v>
      </c>
      <c r="AB433" s="13">
        <v>0</v>
      </c>
      <c r="AC433" s="60">
        <f t="shared" si="345"/>
        <v>0</v>
      </c>
      <c r="AD433" s="61">
        <f t="shared" si="337"/>
        <v>0</v>
      </c>
      <c r="AE433" s="5"/>
      <c r="AG433" s="459" t="s">
        <v>173</v>
      </c>
      <c r="AH433" s="414"/>
      <c r="AI433" s="366">
        <v>0</v>
      </c>
      <c r="AJ433" s="366"/>
      <c r="AK433" s="100"/>
      <c r="AL433" s="72">
        <f t="shared" si="338"/>
        <v>0</v>
      </c>
      <c r="AM433" s="13">
        <v>0</v>
      </c>
      <c r="AN433" s="13">
        <v>0</v>
      </c>
      <c r="AO433" s="44">
        <f t="shared" si="346"/>
        <v>0</v>
      </c>
      <c r="AP433" s="13">
        <v>0</v>
      </c>
      <c r="AQ433" s="13">
        <v>0</v>
      </c>
      <c r="AR433" s="44">
        <f t="shared" si="347"/>
        <v>0</v>
      </c>
      <c r="AS433" s="13">
        <v>0</v>
      </c>
      <c r="AT433" s="44">
        <f t="shared" si="348"/>
        <v>0</v>
      </c>
      <c r="AU433" s="45">
        <f t="shared" si="339"/>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 si="350">SUM(I427:I433)</f>
        <v>0</v>
      </c>
      <c r="J434" s="22">
        <f t="shared" ref="J434" si="351">SUM(J427:J433)</f>
        <v>0</v>
      </c>
      <c r="K434" s="22">
        <f>SUM(K427:K433)</f>
        <v>0</v>
      </c>
      <c r="L434" s="22">
        <f t="shared" ref="L434" si="352">SUM(L427:L433)</f>
        <v>0</v>
      </c>
      <c r="M434" s="16">
        <f>SUM(M427:M433)</f>
        <v>0</v>
      </c>
      <c r="N434" s="5"/>
      <c r="P434" s="377" t="s">
        <v>200</v>
      </c>
      <c r="Q434" s="378"/>
      <c r="R434" s="369">
        <f>COUNTA(Q427:Q432)+R433</f>
        <v>0</v>
      </c>
      <c r="S434" s="369"/>
      <c r="T434" s="107"/>
      <c r="U434" s="131">
        <f t="shared" si="336"/>
        <v>0</v>
      </c>
      <c r="V434" s="67">
        <f>SUM(V427:V433)</f>
        <v>0</v>
      </c>
      <c r="W434" s="67">
        <f>SUM(W427:W433)</f>
        <v>0</v>
      </c>
      <c r="X434" s="67">
        <f t="shared" ref="X434:AB434" si="353">SUM(X427:X433)</f>
        <v>0</v>
      </c>
      <c r="Y434" s="67">
        <f t="shared" si="353"/>
        <v>0</v>
      </c>
      <c r="Z434" s="67">
        <f t="shared" si="353"/>
        <v>0</v>
      </c>
      <c r="AA434" s="67">
        <f>SUM(AA427:AA433)</f>
        <v>0</v>
      </c>
      <c r="AB434" s="67">
        <f t="shared" si="353"/>
        <v>0</v>
      </c>
      <c r="AC434" s="67">
        <f>SUM(AC427:AC433)</f>
        <v>0</v>
      </c>
      <c r="AD434" s="59">
        <f>SUM(AD427:AD433)</f>
        <v>0</v>
      </c>
      <c r="AE434" s="5"/>
      <c r="AG434" s="377" t="s">
        <v>200</v>
      </c>
      <c r="AH434" s="378"/>
      <c r="AI434" s="421">
        <f>COUNTA(AH427:AH432)+AI433</f>
        <v>0</v>
      </c>
      <c r="AJ434" s="421"/>
      <c r="AK434" s="107"/>
      <c r="AL434" s="129">
        <f t="shared" si="338"/>
        <v>0</v>
      </c>
      <c r="AM434" s="42">
        <f>SUM(AM427:AM433)</f>
        <v>0</v>
      </c>
      <c r="AN434" s="42">
        <f>SUM(AN427:AN433)</f>
        <v>0</v>
      </c>
      <c r="AO434" s="42">
        <f t="shared" ref="AO434" si="354">SUM(AO427:AO433)</f>
        <v>0</v>
      </c>
      <c r="AP434" s="42">
        <f>SUM(AP427:AP433)</f>
        <v>0</v>
      </c>
      <c r="AQ434" s="42">
        <f t="shared" ref="AQ434" si="355">SUM(AQ427:AQ433)</f>
        <v>0</v>
      </c>
      <c r="AR434" s="42">
        <f t="shared" ref="AR434:AS434" si="356">SUM(AR427:AR433)</f>
        <v>0</v>
      </c>
      <c r="AS434" s="42">
        <f t="shared" si="356"/>
        <v>0</v>
      </c>
      <c r="AT434" s="42">
        <f>SUM(AT427:AT433)</f>
        <v>0</v>
      </c>
      <c r="AU434" s="43">
        <f t="shared" si="339"/>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57">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58">AU358</f>
        <v>0</v>
      </c>
      <c r="AM438" s="13">
        <v>0</v>
      </c>
      <c r="AN438" s="13">
        <v>0</v>
      </c>
      <c r="AO438" s="44">
        <f>SUM(AM438:AN438)</f>
        <v>0</v>
      </c>
      <c r="AP438" s="13">
        <v>0</v>
      </c>
      <c r="AQ438" s="13">
        <v>0</v>
      </c>
      <c r="AR438" s="44">
        <f>SUM(AP438:AQ438)</f>
        <v>0</v>
      </c>
      <c r="AS438" s="13">
        <v>0</v>
      </c>
      <c r="AT438" s="44">
        <f>SUM(AO438, AR438, AS438)</f>
        <v>0</v>
      </c>
      <c r="AU438" s="45">
        <f t="shared" ref="AU438:AU443" si="359">IF($S$484&lt;&gt;0, AC438+AL438-AT438, M438+AL438-AT438)</f>
        <v>0</v>
      </c>
    </row>
    <row r="439" spans="1:47" x14ac:dyDescent="0.35">
      <c r="A439" s="365">
        <v>0</v>
      </c>
      <c r="B439" s="366"/>
      <c r="C439" s="366" t="s">
        <v>20</v>
      </c>
      <c r="D439" s="366"/>
      <c r="E439" s="100"/>
      <c r="F439" s="13">
        <v>0</v>
      </c>
      <c r="G439" s="13">
        <v>0</v>
      </c>
      <c r="H439" s="14">
        <f t="shared" ref="H439" si="360">SUM(F439:G439)</f>
        <v>0</v>
      </c>
      <c r="I439" s="13">
        <v>0</v>
      </c>
      <c r="J439" s="13">
        <v>0</v>
      </c>
      <c r="K439" s="14">
        <f t="shared" ref="K439:K442" si="361">SUM(I439:J439)</f>
        <v>0</v>
      </c>
      <c r="L439" s="13">
        <v>0</v>
      </c>
      <c r="M439" s="15">
        <f t="shared" ref="M439:M442" si="362">SUM(H439, K439, L439)</f>
        <v>0</v>
      </c>
      <c r="N439" s="6"/>
      <c r="P439" s="365">
        <v>0</v>
      </c>
      <c r="Q439" s="366"/>
      <c r="R439" s="366" t="s">
        <v>20</v>
      </c>
      <c r="S439" s="366"/>
      <c r="T439" s="100"/>
      <c r="U439" s="93">
        <f t="shared" si="357"/>
        <v>0</v>
      </c>
      <c r="V439" s="13">
        <v>0</v>
      </c>
      <c r="W439" s="13">
        <v>0</v>
      </c>
      <c r="X439" s="60">
        <f t="shared" ref="X439:X442" si="363">SUM(V439:W439)</f>
        <v>0</v>
      </c>
      <c r="Y439" s="13">
        <v>0</v>
      </c>
      <c r="Z439" s="13">
        <v>0</v>
      </c>
      <c r="AA439" s="60">
        <f>SUM(Y439:Z439)</f>
        <v>0</v>
      </c>
      <c r="AB439" s="13">
        <v>0</v>
      </c>
      <c r="AC439" s="60">
        <f t="shared" ref="AC439:AC442" si="364">SUM(X439, AA439, AB439)</f>
        <v>0</v>
      </c>
      <c r="AD439" s="61">
        <f>M439-AC439</f>
        <v>0</v>
      </c>
      <c r="AE439" s="6"/>
      <c r="AG439" s="365">
        <v>0</v>
      </c>
      <c r="AH439" s="366"/>
      <c r="AI439" s="366" t="s">
        <v>20</v>
      </c>
      <c r="AJ439" s="366"/>
      <c r="AK439" s="100"/>
      <c r="AL439" s="72">
        <f t="shared" si="358"/>
        <v>0</v>
      </c>
      <c r="AM439" s="13">
        <v>0</v>
      </c>
      <c r="AN439" s="13">
        <v>0</v>
      </c>
      <c r="AO439" s="44">
        <f t="shared" ref="AO439:AO442" si="365">SUM(AM439:AN439)</f>
        <v>0</v>
      </c>
      <c r="AP439" s="13">
        <v>0</v>
      </c>
      <c r="AQ439" s="13">
        <v>0</v>
      </c>
      <c r="AR439" s="44">
        <f t="shared" ref="AR439:AR442" si="366">SUM(AP439:AQ439)</f>
        <v>0</v>
      </c>
      <c r="AS439" s="13">
        <v>0</v>
      </c>
      <c r="AT439" s="44">
        <f t="shared" ref="AT439:AT442" si="367">SUM(AO439, AR439, AS439)</f>
        <v>0</v>
      </c>
      <c r="AU439" s="45">
        <f t="shared" si="359"/>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57"/>
        <v>0</v>
      </c>
      <c r="V440" s="13">
        <v>0</v>
      </c>
      <c r="W440" s="13">
        <v>0</v>
      </c>
      <c r="X440" s="60">
        <f t="shared" si="363"/>
        <v>0</v>
      </c>
      <c r="Y440" s="13">
        <v>0</v>
      </c>
      <c r="Z440" s="13">
        <v>0</v>
      </c>
      <c r="AA440" s="60">
        <f>SUM(Y440:Z440)</f>
        <v>0</v>
      </c>
      <c r="AB440" s="13">
        <v>0</v>
      </c>
      <c r="AC440" s="60">
        <f t="shared" si="364"/>
        <v>0</v>
      </c>
      <c r="AD440" s="61">
        <f>M440-AC440</f>
        <v>0</v>
      </c>
      <c r="AE440" s="6"/>
      <c r="AG440" s="365">
        <v>0</v>
      </c>
      <c r="AH440" s="366"/>
      <c r="AI440" s="366" t="s">
        <v>21</v>
      </c>
      <c r="AJ440" s="366"/>
      <c r="AK440" s="100"/>
      <c r="AL440" s="72">
        <f t="shared" si="358"/>
        <v>0</v>
      </c>
      <c r="AM440" s="13">
        <v>0</v>
      </c>
      <c r="AN440" s="13">
        <v>0</v>
      </c>
      <c r="AO440" s="44">
        <f t="shared" si="365"/>
        <v>0</v>
      </c>
      <c r="AP440" s="13">
        <v>0</v>
      </c>
      <c r="AQ440" s="13">
        <v>0</v>
      </c>
      <c r="AR440" s="44">
        <f t="shared" si="366"/>
        <v>0</v>
      </c>
      <c r="AS440" s="13">
        <v>0</v>
      </c>
      <c r="AT440" s="44">
        <f t="shared" si="367"/>
        <v>0</v>
      </c>
      <c r="AU440" s="45">
        <f t="shared" si="359"/>
        <v>0</v>
      </c>
    </row>
    <row r="441" spans="1:47" x14ac:dyDescent="0.35">
      <c r="A441" s="365">
        <v>0</v>
      </c>
      <c r="B441" s="366"/>
      <c r="C441" s="366" t="s">
        <v>22</v>
      </c>
      <c r="D441" s="366"/>
      <c r="E441" s="100"/>
      <c r="F441" s="13">
        <v>0</v>
      </c>
      <c r="G441" s="13">
        <v>0</v>
      </c>
      <c r="H441" s="14">
        <f t="shared" ref="H441:H442" si="368">SUM(F441:G441)</f>
        <v>0</v>
      </c>
      <c r="I441" s="13">
        <v>0</v>
      </c>
      <c r="J441" s="13">
        <v>0</v>
      </c>
      <c r="K441" s="14">
        <f t="shared" si="361"/>
        <v>0</v>
      </c>
      <c r="L441" s="13">
        <v>0</v>
      </c>
      <c r="M441" s="15">
        <f t="shared" si="362"/>
        <v>0</v>
      </c>
      <c r="N441" s="6"/>
      <c r="P441" s="365">
        <v>0</v>
      </c>
      <c r="Q441" s="366"/>
      <c r="R441" s="366" t="s">
        <v>22</v>
      </c>
      <c r="S441" s="366"/>
      <c r="T441" s="100"/>
      <c r="U441" s="93">
        <f t="shared" si="357"/>
        <v>0</v>
      </c>
      <c r="V441" s="13">
        <v>0</v>
      </c>
      <c r="W441" s="13">
        <v>0</v>
      </c>
      <c r="X441" s="60">
        <f t="shared" si="363"/>
        <v>0</v>
      </c>
      <c r="Y441" s="13">
        <v>0</v>
      </c>
      <c r="Z441" s="13">
        <v>0</v>
      </c>
      <c r="AA441" s="60">
        <f t="shared" ref="AA441:AA442" si="369">SUM(Y441:Z441)</f>
        <v>0</v>
      </c>
      <c r="AB441" s="13">
        <v>0</v>
      </c>
      <c r="AC441" s="60">
        <f t="shared" si="364"/>
        <v>0</v>
      </c>
      <c r="AD441" s="61">
        <f>M441-AC441</f>
        <v>0</v>
      </c>
      <c r="AE441" s="6"/>
      <c r="AG441" s="365">
        <v>0</v>
      </c>
      <c r="AH441" s="366"/>
      <c r="AI441" s="366" t="s">
        <v>22</v>
      </c>
      <c r="AJ441" s="366"/>
      <c r="AK441" s="100"/>
      <c r="AL441" s="72">
        <f t="shared" si="358"/>
        <v>0</v>
      </c>
      <c r="AM441" s="13">
        <v>0</v>
      </c>
      <c r="AN441" s="13">
        <v>0</v>
      </c>
      <c r="AO441" s="44">
        <f t="shared" si="365"/>
        <v>0</v>
      </c>
      <c r="AP441" s="13">
        <v>0</v>
      </c>
      <c r="AQ441" s="13">
        <v>0</v>
      </c>
      <c r="AR441" s="44">
        <f t="shared" si="366"/>
        <v>0</v>
      </c>
      <c r="AS441" s="13">
        <v>0</v>
      </c>
      <c r="AT441" s="44">
        <f t="shared" si="367"/>
        <v>0</v>
      </c>
      <c r="AU441" s="45">
        <f t="shared" si="359"/>
        <v>0</v>
      </c>
    </row>
    <row r="442" spans="1:47" x14ac:dyDescent="0.35">
      <c r="A442" s="365">
        <v>0</v>
      </c>
      <c r="B442" s="366"/>
      <c r="C442" s="366" t="s">
        <v>23</v>
      </c>
      <c r="D442" s="366"/>
      <c r="E442" s="100"/>
      <c r="F442" s="13">
        <v>0</v>
      </c>
      <c r="G442" s="13">
        <v>0</v>
      </c>
      <c r="H442" s="14">
        <f t="shared" si="368"/>
        <v>0</v>
      </c>
      <c r="I442" s="13">
        <v>0</v>
      </c>
      <c r="J442" s="13">
        <v>0</v>
      </c>
      <c r="K442" s="14">
        <f t="shared" si="361"/>
        <v>0</v>
      </c>
      <c r="L442" s="13">
        <v>0</v>
      </c>
      <c r="M442" s="15">
        <f t="shared" si="362"/>
        <v>0</v>
      </c>
      <c r="N442" s="6"/>
      <c r="P442" s="365">
        <v>0</v>
      </c>
      <c r="Q442" s="366"/>
      <c r="R442" s="366" t="s">
        <v>23</v>
      </c>
      <c r="S442" s="366"/>
      <c r="T442" s="100"/>
      <c r="U442" s="93">
        <f t="shared" si="357"/>
        <v>0</v>
      </c>
      <c r="V442" s="13">
        <v>0</v>
      </c>
      <c r="W442" s="13">
        <v>0</v>
      </c>
      <c r="X442" s="60">
        <f t="shared" si="363"/>
        <v>0</v>
      </c>
      <c r="Y442" s="13">
        <v>0</v>
      </c>
      <c r="Z442" s="13">
        <v>0</v>
      </c>
      <c r="AA442" s="60">
        <f t="shared" si="369"/>
        <v>0</v>
      </c>
      <c r="AB442" s="13">
        <v>0</v>
      </c>
      <c r="AC442" s="60">
        <f t="shared" si="364"/>
        <v>0</v>
      </c>
      <c r="AD442" s="61">
        <f>M442-AC442</f>
        <v>0</v>
      </c>
      <c r="AE442" s="6"/>
      <c r="AG442" s="365">
        <v>0</v>
      </c>
      <c r="AH442" s="366"/>
      <c r="AI442" s="366" t="s">
        <v>23</v>
      </c>
      <c r="AJ442" s="366"/>
      <c r="AK442" s="100"/>
      <c r="AL442" s="72">
        <f t="shared" si="358"/>
        <v>0</v>
      </c>
      <c r="AM442" s="13">
        <v>0</v>
      </c>
      <c r="AN442" s="13">
        <v>0</v>
      </c>
      <c r="AO442" s="44">
        <f t="shared" si="365"/>
        <v>0</v>
      </c>
      <c r="AP442" s="13">
        <v>0</v>
      </c>
      <c r="AQ442" s="13">
        <v>0</v>
      </c>
      <c r="AR442" s="44">
        <f t="shared" si="366"/>
        <v>0</v>
      </c>
      <c r="AS442" s="13">
        <v>0</v>
      </c>
      <c r="AT442" s="44">
        <f t="shared" si="367"/>
        <v>0</v>
      </c>
      <c r="AU442" s="45">
        <f t="shared" si="359"/>
        <v>0</v>
      </c>
    </row>
    <row r="443" spans="1:47" ht="16" thickBot="1" x14ac:dyDescent="0.4">
      <c r="A443" s="377" t="s">
        <v>174</v>
      </c>
      <c r="B443" s="378"/>
      <c r="C443" s="456">
        <f>SUM(A438:B442)</f>
        <v>0</v>
      </c>
      <c r="D443" s="456"/>
      <c r="E443" s="107"/>
      <c r="F443" s="22">
        <f>SUM(F438:F442)</f>
        <v>0</v>
      </c>
      <c r="G443" s="22">
        <f t="shared" ref="G443:J443" si="370">SUM(G438:G442)</f>
        <v>0</v>
      </c>
      <c r="H443" s="22">
        <f t="shared" si="370"/>
        <v>0</v>
      </c>
      <c r="I443" s="22">
        <f t="shared" si="370"/>
        <v>0</v>
      </c>
      <c r="J443" s="22">
        <f t="shared" si="370"/>
        <v>0</v>
      </c>
      <c r="K443" s="22">
        <f>SUM(K438:K442)</f>
        <v>0</v>
      </c>
      <c r="L443" s="22">
        <f t="shared" ref="L443" si="371">SUM(L438:L442)</f>
        <v>0</v>
      </c>
      <c r="M443" s="16">
        <f>SUM(M438:M442)</f>
        <v>0</v>
      </c>
      <c r="N443" s="6"/>
      <c r="P443" s="4" t="s">
        <v>174</v>
      </c>
      <c r="Q443" s="107"/>
      <c r="R443" s="369">
        <f>SUM(P438:Q442)</f>
        <v>0</v>
      </c>
      <c r="S443" s="369"/>
      <c r="T443" s="105"/>
      <c r="U443" s="131">
        <f t="shared" si="357"/>
        <v>0</v>
      </c>
      <c r="V443" s="67">
        <f>SUM(V438:V442)</f>
        <v>0</v>
      </c>
      <c r="W443" s="67">
        <f t="shared" ref="W443:AB443" si="372">SUM(W438:W442)</f>
        <v>0</v>
      </c>
      <c r="X443" s="67">
        <f t="shared" si="372"/>
        <v>0</v>
      </c>
      <c r="Y443" s="67">
        <f t="shared" si="372"/>
        <v>0</v>
      </c>
      <c r="Z443" s="67">
        <f t="shared" si="372"/>
        <v>0</v>
      </c>
      <c r="AA443" s="67">
        <f t="shared" si="372"/>
        <v>0</v>
      </c>
      <c r="AB443" s="67">
        <f t="shared" si="372"/>
        <v>0</v>
      </c>
      <c r="AC443" s="67">
        <f>SUM(AC438:AC442)</f>
        <v>0</v>
      </c>
      <c r="AD443" s="59">
        <f>SUM(AD438:AD442)</f>
        <v>0</v>
      </c>
      <c r="AE443" s="6"/>
      <c r="AG443" s="4" t="s">
        <v>174</v>
      </c>
      <c r="AH443" s="107"/>
      <c r="AI443" s="421">
        <f>SUM(AG438:AH442)</f>
        <v>0</v>
      </c>
      <c r="AJ443" s="421"/>
      <c r="AK443" s="105"/>
      <c r="AL443" s="129">
        <f t="shared" si="358"/>
        <v>0</v>
      </c>
      <c r="AM443" s="42">
        <f>SUM(AM438:AM442)</f>
        <v>0</v>
      </c>
      <c r="AN443" s="42">
        <f t="shared" ref="AN443:AO443" si="373">SUM(AN438:AN442)</f>
        <v>0</v>
      </c>
      <c r="AO443" s="42">
        <f t="shared" si="373"/>
        <v>0</v>
      </c>
      <c r="AP443" s="42">
        <f>SUM(AP438:AP442)</f>
        <v>0</v>
      </c>
      <c r="AQ443" s="42">
        <f t="shared" ref="AQ443" si="374">SUM(AQ438:AQ442)</f>
        <v>0</v>
      </c>
      <c r="AR443" s="42">
        <f t="shared" ref="AR443:AS443" si="375">SUM(AR438:AR442)</f>
        <v>0</v>
      </c>
      <c r="AS443" s="42">
        <f t="shared" si="375"/>
        <v>0</v>
      </c>
      <c r="AT443" s="42">
        <f>SUM(AT438:AT442)</f>
        <v>0</v>
      </c>
      <c r="AU443" s="43">
        <f t="shared" si="359"/>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76">SUM(G443, G434)</f>
        <v>0</v>
      </c>
      <c r="H445" s="20">
        <f>SUM(H443, H434)</f>
        <v>0</v>
      </c>
      <c r="I445" s="20">
        <f t="shared" ref="I445:L445" si="377">SUM(I443, I434)</f>
        <v>0</v>
      </c>
      <c r="J445" s="20">
        <f t="shared" si="377"/>
        <v>0</v>
      </c>
      <c r="K445" s="20">
        <f t="shared" si="377"/>
        <v>0</v>
      </c>
      <c r="L445" s="20">
        <f t="shared" si="377"/>
        <v>0</v>
      </c>
      <c r="M445" s="19">
        <f>SUM(M443, M434)</f>
        <v>0</v>
      </c>
      <c r="N445" s="6"/>
      <c r="P445" s="460" t="s">
        <v>180</v>
      </c>
      <c r="Q445" s="461"/>
      <c r="R445" s="461"/>
      <c r="S445" s="461"/>
      <c r="T445" s="461"/>
      <c r="U445" s="132">
        <f>AU365</f>
        <v>0</v>
      </c>
      <c r="V445" s="62">
        <f>SUM(V443, V434)</f>
        <v>0</v>
      </c>
      <c r="W445" s="62">
        <f t="shared" ref="W445" si="378">SUM(W443, W434)</f>
        <v>0</v>
      </c>
      <c r="X445" s="62">
        <f>SUM(X443, X434)</f>
        <v>0</v>
      </c>
      <c r="Y445" s="62">
        <f>SUM(Y443, Y434)</f>
        <v>0</v>
      </c>
      <c r="Z445" s="62">
        <f t="shared" ref="Z445" si="379">SUM(Z443, Z434)</f>
        <v>0</v>
      </c>
      <c r="AA445" s="62">
        <f t="shared" ref="AA445:AB445" si="380">SUM(AA443, AA434)</f>
        <v>0</v>
      </c>
      <c r="AB445" s="62">
        <f t="shared" si="380"/>
        <v>0</v>
      </c>
      <c r="AC445" s="62">
        <f>SUM(AC443, AC434)</f>
        <v>0</v>
      </c>
      <c r="AD445" s="63">
        <f>SUM(AD443, AD434)</f>
        <v>0</v>
      </c>
      <c r="AE445" s="6"/>
      <c r="AG445" s="460" t="s">
        <v>180</v>
      </c>
      <c r="AH445" s="461"/>
      <c r="AI445" s="461"/>
      <c r="AJ445" s="461"/>
      <c r="AK445" s="461"/>
      <c r="AL445" s="130">
        <f>AU365</f>
        <v>0</v>
      </c>
      <c r="AM445" s="46">
        <f>SUM(AM443, AM434)</f>
        <v>0</v>
      </c>
      <c r="AN445" s="46">
        <f t="shared" ref="AN445" si="381">SUM(AN443, AN434)</f>
        <v>0</v>
      </c>
      <c r="AO445" s="46">
        <f>SUM(AO443, AO434)</f>
        <v>0</v>
      </c>
      <c r="AP445" s="46">
        <f>SUM(AP443, AP434)</f>
        <v>0</v>
      </c>
      <c r="AQ445" s="46">
        <f t="shared" ref="AQ445" si="382">SUM(AQ443, AQ434)</f>
        <v>0</v>
      </c>
      <c r="AR445" s="46">
        <f t="shared" ref="AR445:AT445" si="383">SUM(AR443, AR434)</f>
        <v>0</v>
      </c>
      <c r="AS445" s="46">
        <f t="shared" si="383"/>
        <v>0</v>
      </c>
      <c r="AT445" s="46">
        <f t="shared" si="383"/>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 si="384">SUM(K449:K451)</f>
        <v>0</v>
      </c>
      <c r="L452" s="22">
        <f t="shared" ref="L452" si="385">SUM(L449:L451)</f>
        <v>0</v>
      </c>
      <c r="M452" s="16">
        <f>SUM(J452:L452)</f>
        <v>0</v>
      </c>
      <c r="N452" s="6"/>
      <c r="P452" s="379" t="s">
        <v>25</v>
      </c>
      <c r="Q452" s="380"/>
      <c r="R452" s="380"/>
      <c r="S452" s="380"/>
      <c r="T452" s="380"/>
      <c r="U452" s="380"/>
      <c r="V452" s="380"/>
      <c r="W452" s="380"/>
      <c r="X452" s="380"/>
      <c r="Y452" s="119">
        <f>AU372</f>
        <v>0</v>
      </c>
      <c r="Z452" s="67">
        <f>SUM(Z449:Z451)</f>
        <v>0</v>
      </c>
      <c r="AA452" s="67">
        <f t="shared" ref="AA452:AD452" si="386">SUM(AA449:AA451)</f>
        <v>0</v>
      </c>
      <c r="AB452" s="67">
        <f t="shared" si="386"/>
        <v>0</v>
      </c>
      <c r="AC452" s="67">
        <f t="shared" si="386"/>
        <v>0</v>
      </c>
      <c r="AD452" s="59">
        <f t="shared" si="386"/>
        <v>0</v>
      </c>
      <c r="AE452" s="6"/>
      <c r="AG452" s="379" t="s">
        <v>25</v>
      </c>
      <c r="AH452" s="380"/>
      <c r="AI452" s="380"/>
      <c r="AJ452" s="380"/>
      <c r="AK452" s="380"/>
      <c r="AL452" s="380"/>
      <c r="AM452" s="380"/>
      <c r="AN452" s="380"/>
      <c r="AO452" s="380"/>
      <c r="AP452" s="71">
        <f>AU372</f>
        <v>0</v>
      </c>
      <c r="AQ452" s="42">
        <f>SUM(AQ449:AQ451)</f>
        <v>0</v>
      </c>
      <c r="AR452" s="42">
        <f t="shared" ref="AR452" si="387">SUM(AR449:AR451)</f>
        <v>0</v>
      </c>
      <c r="AS452" s="42">
        <f t="shared" ref="AS452" si="388">SUM(AS449:AS451)</f>
        <v>0</v>
      </c>
      <c r="AT452" s="42">
        <f t="shared" ref="AT452" si="389">SUM(AT449:AT451)</f>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 si="390">SUM(K455:K457)</f>
        <v>0</v>
      </c>
      <c r="L458" s="22">
        <f t="shared" ref="L458" si="391">SUM(L455:L457)</f>
        <v>0</v>
      </c>
      <c r="M458" s="16">
        <f>SUM(J458:L458)</f>
        <v>0</v>
      </c>
      <c r="N458" s="6"/>
      <c r="P458" s="379" t="s">
        <v>26</v>
      </c>
      <c r="Q458" s="380"/>
      <c r="R458" s="380"/>
      <c r="S458" s="380"/>
      <c r="T458" s="380"/>
      <c r="U458" s="380"/>
      <c r="V458" s="380"/>
      <c r="W458" s="380"/>
      <c r="X458" s="380"/>
      <c r="Y458" s="119">
        <f>AU378</f>
        <v>0</v>
      </c>
      <c r="Z458" s="67">
        <f>SUM(Z455:Z457)</f>
        <v>0</v>
      </c>
      <c r="AA458" s="67">
        <f t="shared" ref="AA458:AD458" si="392">SUM(AA455:AA457)</f>
        <v>0</v>
      </c>
      <c r="AB458" s="67">
        <f t="shared" si="392"/>
        <v>0</v>
      </c>
      <c r="AC458" s="67">
        <f t="shared" si="392"/>
        <v>0</v>
      </c>
      <c r="AD458" s="59">
        <f t="shared" si="392"/>
        <v>0</v>
      </c>
      <c r="AE458" s="6"/>
      <c r="AG458" s="379" t="s">
        <v>26</v>
      </c>
      <c r="AH458" s="380"/>
      <c r="AI458" s="380"/>
      <c r="AJ458" s="380"/>
      <c r="AK458" s="380"/>
      <c r="AL458" s="380"/>
      <c r="AM458" s="380"/>
      <c r="AN458" s="380"/>
      <c r="AO458" s="380"/>
      <c r="AP458" s="71">
        <f>AU378</f>
        <v>0</v>
      </c>
      <c r="AQ458" s="42">
        <f>SUM(AQ455:AQ457)</f>
        <v>0</v>
      </c>
      <c r="AR458" s="42">
        <f t="shared" ref="AR458" si="393">SUM(AR455:AR457)</f>
        <v>0</v>
      </c>
      <c r="AS458" s="42">
        <f t="shared" ref="AS458" si="394">SUM(AS455:AS457)</f>
        <v>0</v>
      </c>
      <c r="AT458" s="42">
        <f t="shared" ref="AT458" si="395">SUM(AT455:AT457)</f>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96">SUM(J461:L461)</f>
        <v>0</v>
      </c>
      <c r="N461" s="6"/>
      <c r="P461" s="8">
        <v>1</v>
      </c>
      <c r="Q461" s="7" t="s">
        <v>28</v>
      </c>
      <c r="R461" s="376"/>
      <c r="S461" s="376"/>
      <c r="T461" s="376"/>
      <c r="U461" s="376"/>
      <c r="V461" s="376"/>
      <c r="W461" s="376"/>
      <c r="X461" s="376"/>
      <c r="Y461" s="95">
        <f t="shared" ref="Y461:Y472" si="397">AU381</f>
        <v>0</v>
      </c>
      <c r="Z461" s="13">
        <v>0</v>
      </c>
      <c r="AA461" s="13">
        <v>0</v>
      </c>
      <c r="AB461" s="13">
        <v>0</v>
      </c>
      <c r="AC461" s="60">
        <f t="shared" ref="AC461:AC471" si="398">SUM(Z461:AB461)</f>
        <v>0</v>
      </c>
      <c r="AD461" s="61">
        <f t="shared" ref="AD461:AD471" si="399">M461-AC461</f>
        <v>0</v>
      </c>
      <c r="AE461" s="6"/>
      <c r="AG461" s="8">
        <v>1</v>
      </c>
      <c r="AH461" s="7" t="s">
        <v>28</v>
      </c>
      <c r="AI461" s="376"/>
      <c r="AJ461" s="376"/>
      <c r="AK461" s="376"/>
      <c r="AL461" s="376"/>
      <c r="AM461" s="376"/>
      <c r="AN461" s="376"/>
      <c r="AO461" s="376"/>
      <c r="AP461" s="70">
        <f t="shared" ref="AP461:AP472" si="400">AU381</f>
        <v>0</v>
      </c>
      <c r="AQ461" s="13">
        <v>0</v>
      </c>
      <c r="AR461" s="13">
        <v>0</v>
      </c>
      <c r="AS461" s="13">
        <v>0</v>
      </c>
      <c r="AT461" s="44">
        <f t="shared" ref="AT461:AT471" si="401">SUM(AQ461:AS461)</f>
        <v>0</v>
      </c>
      <c r="AU461" s="45">
        <f t="shared" ref="AU461:AU472" si="40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96"/>
        <v>0</v>
      </c>
      <c r="N462" s="6"/>
      <c r="P462" s="8">
        <v>2</v>
      </c>
      <c r="Q462" s="7" t="s">
        <v>31</v>
      </c>
      <c r="R462" s="376"/>
      <c r="S462" s="376"/>
      <c r="T462" s="376"/>
      <c r="U462" s="376"/>
      <c r="V462" s="376"/>
      <c r="W462" s="376"/>
      <c r="X462" s="376"/>
      <c r="Y462" s="95">
        <f t="shared" si="397"/>
        <v>0</v>
      </c>
      <c r="Z462" s="13">
        <v>0</v>
      </c>
      <c r="AA462" s="13">
        <v>0</v>
      </c>
      <c r="AB462" s="13">
        <v>0</v>
      </c>
      <c r="AC462" s="60">
        <f t="shared" si="398"/>
        <v>0</v>
      </c>
      <c r="AD462" s="61">
        <f t="shared" si="399"/>
        <v>0</v>
      </c>
      <c r="AE462" s="6"/>
      <c r="AG462" s="8">
        <v>2</v>
      </c>
      <c r="AH462" s="7" t="s">
        <v>31</v>
      </c>
      <c r="AI462" s="376"/>
      <c r="AJ462" s="376"/>
      <c r="AK462" s="376"/>
      <c r="AL462" s="376"/>
      <c r="AM462" s="376"/>
      <c r="AN462" s="376"/>
      <c r="AO462" s="376"/>
      <c r="AP462" s="70">
        <f t="shared" si="400"/>
        <v>0</v>
      </c>
      <c r="AQ462" s="13">
        <v>0</v>
      </c>
      <c r="AR462" s="13">
        <v>0</v>
      </c>
      <c r="AS462" s="13">
        <v>0</v>
      </c>
      <c r="AT462" s="44">
        <f t="shared" si="401"/>
        <v>0</v>
      </c>
      <c r="AU462" s="45">
        <f t="shared" si="402"/>
        <v>0</v>
      </c>
    </row>
    <row r="463" spans="1:47" x14ac:dyDescent="0.35">
      <c r="A463" s="8">
        <v>3</v>
      </c>
      <c r="B463" s="7" t="s">
        <v>32</v>
      </c>
      <c r="C463" s="376"/>
      <c r="D463" s="376"/>
      <c r="E463" s="376"/>
      <c r="F463" s="376"/>
      <c r="G463" s="376"/>
      <c r="H463" s="376"/>
      <c r="I463" s="376"/>
      <c r="J463" s="13">
        <v>0</v>
      </c>
      <c r="K463" s="13">
        <v>0</v>
      </c>
      <c r="L463" s="13">
        <v>0</v>
      </c>
      <c r="M463" s="15">
        <f t="shared" si="396"/>
        <v>0</v>
      </c>
      <c r="N463" s="6"/>
      <c r="P463" s="8">
        <v>3</v>
      </c>
      <c r="Q463" s="7" t="s">
        <v>32</v>
      </c>
      <c r="R463" s="376"/>
      <c r="S463" s="376"/>
      <c r="T463" s="376"/>
      <c r="U463" s="376"/>
      <c r="V463" s="376"/>
      <c r="W463" s="376"/>
      <c r="X463" s="376"/>
      <c r="Y463" s="95">
        <f t="shared" si="397"/>
        <v>0</v>
      </c>
      <c r="Z463" s="13">
        <v>0</v>
      </c>
      <c r="AA463" s="13">
        <v>0</v>
      </c>
      <c r="AB463" s="13">
        <v>0</v>
      </c>
      <c r="AC463" s="60">
        <f t="shared" si="398"/>
        <v>0</v>
      </c>
      <c r="AD463" s="61">
        <f t="shared" si="399"/>
        <v>0</v>
      </c>
      <c r="AE463" s="6"/>
      <c r="AG463" s="8">
        <v>3</v>
      </c>
      <c r="AH463" s="7" t="s">
        <v>32</v>
      </c>
      <c r="AI463" s="376"/>
      <c r="AJ463" s="376"/>
      <c r="AK463" s="376"/>
      <c r="AL463" s="376"/>
      <c r="AM463" s="376"/>
      <c r="AN463" s="376"/>
      <c r="AO463" s="376"/>
      <c r="AP463" s="70">
        <f t="shared" si="400"/>
        <v>0</v>
      </c>
      <c r="AQ463" s="13">
        <v>0</v>
      </c>
      <c r="AR463" s="13">
        <v>0</v>
      </c>
      <c r="AS463" s="13">
        <v>0</v>
      </c>
      <c r="AT463" s="44">
        <f t="shared" si="401"/>
        <v>0</v>
      </c>
      <c r="AU463" s="45">
        <f t="shared" si="40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97"/>
        <v>0</v>
      </c>
      <c r="Z464" s="13">
        <v>0</v>
      </c>
      <c r="AA464" s="13">
        <v>0</v>
      </c>
      <c r="AB464" s="13">
        <v>0</v>
      </c>
      <c r="AC464" s="60">
        <f t="shared" si="398"/>
        <v>0</v>
      </c>
      <c r="AD464" s="61">
        <f t="shared" si="399"/>
        <v>0</v>
      </c>
      <c r="AE464" s="6"/>
      <c r="AG464" s="8">
        <v>4</v>
      </c>
      <c r="AH464" s="7" t="s">
        <v>68</v>
      </c>
      <c r="AI464" s="376"/>
      <c r="AJ464" s="376"/>
      <c r="AK464" s="376"/>
      <c r="AL464" s="376"/>
      <c r="AM464" s="376"/>
      <c r="AN464" s="376"/>
      <c r="AO464" s="376"/>
      <c r="AP464" s="70">
        <f t="shared" si="400"/>
        <v>0</v>
      </c>
      <c r="AQ464" s="13">
        <v>0</v>
      </c>
      <c r="AR464" s="13">
        <v>0</v>
      </c>
      <c r="AS464" s="13">
        <v>0</v>
      </c>
      <c r="AT464" s="44">
        <f t="shared" si="401"/>
        <v>0</v>
      </c>
      <c r="AU464" s="45">
        <f t="shared" si="402"/>
        <v>0</v>
      </c>
    </row>
    <row r="465" spans="1:134" x14ac:dyDescent="0.35">
      <c r="A465" s="8">
        <v>5</v>
      </c>
      <c r="B465" s="7" t="s">
        <v>29</v>
      </c>
      <c r="C465" s="376"/>
      <c r="D465" s="376"/>
      <c r="E465" s="376"/>
      <c r="F465" s="376"/>
      <c r="G465" s="376"/>
      <c r="H465" s="376"/>
      <c r="I465" s="376"/>
      <c r="J465" s="13">
        <v>0</v>
      </c>
      <c r="K465" s="13">
        <v>0</v>
      </c>
      <c r="L465" s="13">
        <v>0</v>
      </c>
      <c r="M465" s="15">
        <f t="shared" si="396"/>
        <v>0</v>
      </c>
      <c r="N465" s="6"/>
      <c r="P465" s="8">
        <v>5</v>
      </c>
      <c r="Q465" s="7" t="s">
        <v>29</v>
      </c>
      <c r="R465" s="376"/>
      <c r="S465" s="376"/>
      <c r="T465" s="376"/>
      <c r="U465" s="376"/>
      <c r="V465" s="376"/>
      <c r="W465" s="376"/>
      <c r="X465" s="376"/>
      <c r="Y465" s="95">
        <f t="shared" si="397"/>
        <v>0</v>
      </c>
      <c r="Z465" s="13">
        <v>0</v>
      </c>
      <c r="AA465" s="13">
        <v>0</v>
      </c>
      <c r="AB465" s="13">
        <v>0</v>
      </c>
      <c r="AC465" s="60">
        <f>SUM(Z465:AB465)</f>
        <v>0</v>
      </c>
      <c r="AD465" s="61">
        <f t="shared" si="399"/>
        <v>0</v>
      </c>
      <c r="AE465" s="6"/>
      <c r="AG465" s="8">
        <v>5</v>
      </c>
      <c r="AH465" s="7" t="s">
        <v>29</v>
      </c>
      <c r="AI465" s="376"/>
      <c r="AJ465" s="376"/>
      <c r="AK465" s="376"/>
      <c r="AL465" s="376"/>
      <c r="AM465" s="376"/>
      <c r="AN465" s="376"/>
      <c r="AO465" s="376"/>
      <c r="AP465" s="70">
        <f t="shared" si="400"/>
        <v>0</v>
      </c>
      <c r="AQ465" s="13">
        <v>0</v>
      </c>
      <c r="AR465" s="13">
        <v>0</v>
      </c>
      <c r="AS465" s="13">
        <v>0</v>
      </c>
      <c r="AT465" s="44">
        <f t="shared" si="401"/>
        <v>0</v>
      </c>
      <c r="AU465" s="45">
        <f t="shared" si="402"/>
        <v>0</v>
      </c>
    </row>
    <row r="466" spans="1:134" x14ac:dyDescent="0.35">
      <c r="A466" s="8">
        <v>6</v>
      </c>
      <c r="B466" s="7" t="s">
        <v>30</v>
      </c>
      <c r="C466" s="376"/>
      <c r="D466" s="376"/>
      <c r="E466" s="376"/>
      <c r="F466" s="376"/>
      <c r="G466" s="376"/>
      <c r="H466" s="376"/>
      <c r="I466" s="376"/>
      <c r="J466" s="13">
        <v>0</v>
      </c>
      <c r="K466" s="13">
        <v>0</v>
      </c>
      <c r="L466" s="13">
        <v>0</v>
      </c>
      <c r="M466" s="15">
        <f t="shared" si="396"/>
        <v>0</v>
      </c>
      <c r="N466" s="6"/>
      <c r="P466" s="8">
        <v>6</v>
      </c>
      <c r="Q466" s="7" t="s">
        <v>30</v>
      </c>
      <c r="R466" s="376"/>
      <c r="S466" s="376"/>
      <c r="T466" s="376"/>
      <c r="U466" s="376"/>
      <c r="V466" s="376"/>
      <c r="W466" s="376"/>
      <c r="X466" s="376"/>
      <c r="Y466" s="95">
        <f t="shared" si="397"/>
        <v>0</v>
      </c>
      <c r="Z466" s="13">
        <v>0</v>
      </c>
      <c r="AA466" s="13">
        <v>0</v>
      </c>
      <c r="AB466" s="13">
        <v>0</v>
      </c>
      <c r="AC466" s="60">
        <f t="shared" si="398"/>
        <v>0</v>
      </c>
      <c r="AD466" s="61">
        <f t="shared" si="399"/>
        <v>0</v>
      </c>
      <c r="AE466" s="6"/>
      <c r="AG466" s="8">
        <v>6</v>
      </c>
      <c r="AH466" s="7" t="s">
        <v>30</v>
      </c>
      <c r="AI466" s="376"/>
      <c r="AJ466" s="376"/>
      <c r="AK466" s="376"/>
      <c r="AL466" s="376"/>
      <c r="AM466" s="376"/>
      <c r="AN466" s="376"/>
      <c r="AO466" s="376"/>
      <c r="AP466" s="70">
        <f t="shared" si="400"/>
        <v>0</v>
      </c>
      <c r="AQ466" s="13">
        <v>0</v>
      </c>
      <c r="AR466" s="13">
        <v>0</v>
      </c>
      <c r="AS466" s="13">
        <v>0</v>
      </c>
      <c r="AT466" s="44">
        <f t="shared" si="401"/>
        <v>0</v>
      </c>
      <c r="AU466" s="45">
        <f t="shared" si="402"/>
        <v>0</v>
      </c>
    </row>
    <row r="467" spans="1:134" x14ac:dyDescent="0.35">
      <c r="A467" s="8">
        <v>7</v>
      </c>
      <c r="B467" s="7" t="s">
        <v>34</v>
      </c>
      <c r="C467" s="376"/>
      <c r="D467" s="376"/>
      <c r="E467" s="376"/>
      <c r="F467" s="376"/>
      <c r="G467" s="376"/>
      <c r="H467" s="376"/>
      <c r="I467" s="376"/>
      <c r="J467" s="13">
        <v>0</v>
      </c>
      <c r="K467" s="13">
        <v>0</v>
      </c>
      <c r="L467" s="13">
        <v>0</v>
      </c>
      <c r="M467" s="15">
        <f t="shared" si="396"/>
        <v>0</v>
      </c>
      <c r="N467" s="6"/>
      <c r="P467" s="8">
        <v>7</v>
      </c>
      <c r="Q467" s="7" t="s">
        <v>34</v>
      </c>
      <c r="R467" s="376"/>
      <c r="S467" s="376"/>
      <c r="T467" s="376"/>
      <c r="U467" s="376"/>
      <c r="V467" s="376"/>
      <c r="W467" s="376"/>
      <c r="X467" s="376"/>
      <c r="Y467" s="95">
        <f t="shared" si="397"/>
        <v>0</v>
      </c>
      <c r="Z467" s="13">
        <v>0</v>
      </c>
      <c r="AA467" s="13">
        <v>0</v>
      </c>
      <c r="AB467" s="13">
        <v>0</v>
      </c>
      <c r="AC467" s="60">
        <f t="shared" si="398"/>
        <v>0</v>
      </c>
      <c r="AD467" s="61">
        <f t="shared" si="399"/>
        <v>0</v>
      </c>
      <c r="AE467" s="6"/>
      <c r="AG467" s="8">
        <v>7</v>
      </c>
      <c r="AH467" s="7" t="s">
        <v>34</v>
      </c>
      <c r="AI467" s="376"/>
      <c r="AJ467" s="376"/>
      <c r="AK467" s="376"/>
      <c r="AL467" s="376"/>
      <c r="AM467" s="376"/>
      <c r="AN467" s="376"/>
      <c r="AO467" s="376"/>
      <c r="AP467" s="70">
        <f t="shared" si="400"/>
        <v>0</v>
      </c>
      <c r="AQ467" s="13">
        <v>0</v>
      </c>
      <c r="AR467" s="13">
        <v>0</v>
      </c>
      <c r="AS467" s="13">
        <v>0</v>
      </c>
      <c r="AT467" s="44">
        <f>SUM(AQ467:AS467)</f>
        <v>0</v>
      </c>
      <c r="AU467" s="45">
        <f t="shared" si="402"/>
        <v>0</v>
      </c>
    </row>
    <row r="468" spans="1:134" x14ac:dyDescent="0.35">
      <c r="A468" s="8">
        <v>8</v>
      </c>
      <c r="B468" s="7" t="s">
        <v>35</v>
      </c>
      <c r="C468" s="376"/>
      <c r="D468" s="376"/>
      <c r="E468" s="376"/>
      <c r="F468" s="376"/>
      <c r="G468" s="376"/>
      <c r="H468" s="376"/>
      <c r="I468" s="376"/>
      <c r="J468" s="13">
        <v>0</v>
      </c>
      <c r="K468" s="13">
        <v>0</v>
      </c>
      <c r="L468" s="13">
        <v>0</v>
      </c>
      <c r="M468" s="15">
        <f t="shared" si="396"/>
        <v>0</v>
      </c>
      <c r="N468" s="6"/>
      <c r="P468" s="8">
        <v>8</v>
      </c>
      <c r="Q468" s="7" t="s">
        <v>35</v>
      </c>
      <c r="R468" s="376"/>
      <c r="S468" s="376"/>
      <c r="T468" s="376"/>
      <c r="U468" s="376"/>
      <c r="V468" s="376"/>
      <c r="W468" s="376"/>
      <c r="X468" s="376"/>
      <c r="Y468" s="95">
        <f t="shared" si="397"/>
        <v>0</v>
      </c>
      <c r="Z468" s="13">
        <v>0</v>
      </c>
      <c r="AA468" s="13">
        <v>0</v>
      </c>
      <c r="AB468" s="13">
        <v>0</v>
      </c>
      <c r="AC468" s="60">
        <f t="shared" si="398"/>
        <v>0</v>
      </c>
      <c r="AD468" s="61">
        <f t="shared" si="399"/>
        <v>0</v>
      </c>
      <c r="AE468" s="6"/>
      <c r="AG468" s="8">
        <v>8</v>
      </c>
      <c r="AH468" s="7" t="s">
        <v>35</v>
      </c>
      <c r="AI468" s="376"/>
      <c r="AJ468" s="376"/>
      <c r="AK468" s="376"/>
      <c r="AL468" s="376"/>
      <c r="AM468" s="376"/>
      <c r="AN468" s="376"/>
      <c r="AO468" s="376"/>
      <c r="AP468" s="70">
        <f t="shared" si="400"/>
        <v>0</v>
      </c>
      <c r="AQ468" s="13">
        <v>0</v>
      </c>
      <c r="AR468" s="13">
        <v>0</v>
      </c>
      <c r="AS468" s="13">
        <v>0</v>
      </c>
      <c r="AT468" s="44">
        <f t="shared" si="401"/>
        <v>0</v>
      </c>
      <c r="AU468" s="45">
        <f t="shared" si="402"/>
        <v>0</v>
      </c>
    </row>
    <row r="469" spans="1:134" x14ac:dyDescent="0.35">
      <c r="A469" s="8">
        <v>9</v>
      </c>
      <c r="B469" s="7" t="s">
        <v>49</v>
      </c>
      <c r="C469" s="376"/>
      <c r="D469" s="376"/>
      <c r="E469" s="376"/>
      <c r="F469" s="376"/>
      <c r="G469" s="376"/>
      <c r="H469" s="376"/>
      <c r="I469" s="376"/>
      <c r="J469" s="13">
        <v>0</v>
      </c>
      <c r="K469" s="13">
        <v>0</v>
      </c>
      <c r="L469" s="13">
        <v>0</v>
      </c>
      <c r="M469" s="15">
        <f t="shared" si="396"/>
        <v>0</v>
      </c>
      <c r="N469" s="6"/>
      <c r="P469" s="8">
        <v>9</v>
      </c>
      <c r="Q469" s="7" t="s">
        <v>49</v>
      </c>
      <c r="R469" s="376"/>
      <c r="S469" s="376"/>
      <c r="T469" s="376"/>
      <c r="U469" s="376"/>
      <c r="V469" s="376"/>
      <c r="W469" s="376"/>
      <c r="X469" s="376"/>
      <c r="Y469" s="95">
        <f t="shared" si="397"/>
        <v>0</v>
      </c>
      <c r="Z469" s="13">
        <v>0</v>
      </c>
      <c r="AA469" s="13">
        <v>0</v>
      </c>
      <c r="AB469" s="13">
        <v>0</v>
      </c>
      <c r="AC469" s="60">
        <f t="shared" si="398"/>
        <v>0</v>
      </c>
      <c r="AD469" s="61">
        <f t="shared" si="399"/>
        <v>0</v>
      </c>
      <c r="AE469" s="6"/>
      <c r="AG469" s="8">
        <v>9</v>
      </c>
      <c r="AH469" s="7" t="s">
        <v>49</v>
      </c>
      <c r="AI469" s="376"/>
      <c r="AJ469" s="376"/>
      <c r="AK469" s="376"/>
      <c r="AL469" s="376"/>
      <c r="AM469" s="376"/>
      <c r="AN469" s="376"/>
      <c r="AO469" s="376"/>
      <c r="AP469" s="70">
        <f t="shared" si="400"/>
        <v>0</v>
      </c>
      <c r="AQ469" s="13">
        <v>0</v>
      </c>
      <c r="AR469" s="13">
        <v>0</v>
      </c>
      <c r="AS469" s="13">
        <v>0</v>
      </c>
      <c r="AT469" s="44">
        <f t="shared" si="401"/>
        <v>0</v>
      </c>
      <c r="AU469" s="45">
        <f t="shared" si="402"/>
        <v>0</v>
      </c>
    </row>
    <row r="470" spans="1:134" x14ac:dyDescent="0.35">
      <c r="A470" s="8">
        <v>10</v>
      </c>
      <c r="B470" s="77" t="s">
        <v>198</v>
      </c>
      <c r="C470" s="376"/>
      <c r="D470" s="376"/>
      <c r="E470" s="376"/>
      <c r="F470" s="376"/>
      <c r="G470" s="376"/>
      <c r="H470" s="376"/>
      <c r="I470" s="376"/>
      <c r="J470" s="13">
        <v>0</v>
      </c>
      <c r="K470" s="13">
        <v>0</v>
      </c>
      <c r="L470" s="13">
        <v>0</v>
      </c>
      <c r="M470" s="15">
        <f t="shared" si="396"/>
        <v>0</v>
      </c>
      <c r="N470" s="6"/>
      <c r="P470" s="8">
        <v>10</v>
      </c>
      <c r="Q470" s="77" t="s">
        <v>198</v>
      </c>
      <c r="R470" s="471"/>
      <c r="S470" s="471"/>
      <c r="T470" s="471"/>
      <c r="U470" s="471"/>
      <c r="V470" s="471"/>
      <c r="W470" s="471"/>
      <c r="X470" s="471"/>
      <c r="Y470" s="95">
        <f t="shared" si="397"/>
        <v>0</v>
      </c>
      <c r="Z470" s="13">
        <v>0</v>
      </c>
      <c r="AA470" s="13">
        <v>0</v>
      </c>
      <c r="AB470" s="13">
        <v>0</v>
      </c>
      <c r="AC470" s="60">
        <f t="shared" si="398"/>
        <v>0</v>
      </c>
      <c r="AD470" s="61">
        <f t="shared" si="399"/>
        <v>0</v>
      </c>
      <c r="AE470" s="6"/>
      <c r="AG470" s="8">
        <v>10</v>
      </c>
      <c r="AH470" s="77" t="s">
        <v>198</v>
      </c>
      <c r="AI470" s="471"/>
      <c r="AJ470" s="471"/>
      <c r="AK470" s="471"/>
      <c r="AL470" s="471"/>
      <c r="AM470" s="471"/>
      <c r="AN470" s="471"/>
      <c r="AO470" s="471"/>
      <c r="AP470" s="70">
        <f t="shared" si="400"/>
        <v>0</v>
      </c>
      <c r="AQ470" s="13">
        <v>0</v>
      </c>
      <c r="AR470" s="13">
        <v>0</v>
      </c>
      <c r="AS470" s="13">
        <v>0</v>
      </c>
      <c r="AT470" s="44">
        <f t="shared" si="401"/>
        <v>0</v>
      </c>
      <c r="AU470" s="45">
        <f t="shared" si="402"/>
        <v>0</v>
      </c>
    </row>
    <row r="471" spans="1:134" x14ac:dyDescent="0.35">
      <c r="A471" s="8">
        <v>11</v>
      </c>
      <c r="B471" s="77" t="s">
        <v>198</v>
      </c>
      <c r="C471" s="376"/>
      <c r="D471" s="376"/>
      <c r="E471" s="376"/>
      <c r="F471" s="376"/>
      <c r="G471" s="376"/>
      <c r="H471" s="376"/>
      <c r="I471" s="376"/>
      <c r="J471" s="13">
        <v>0</v>
      </c>
      <c r="K471" s="13">
        <v>0</v>
      </c>
      <c r="L471" s="13">
        <v>0</v>
      </c>
      <c r="M471" s="15">
        <f t="shared" si="396"/>
        <v>0</v>
      </c>
      <c r="N471" s="6"/>
      <c r="P471" s="8">
        <v>11</v>
      </c>
      <c r="Q471" s="77" t="s">
        <v>198</v>
      </c>
      <c r="R471" s="471"/>
      <c r="S471" s="471"/>
      <c r="T471" s="471"/>
      <c r="U471" s="471"/>
      <c r="V471" s="471"/>
      <c r="W471" s="471"/>
      <c r="X471" s="471"/>
      <c r="Y471" s="95">
        <f t="shared" si="397"/>
        <v>0</v>
      </c>
      <c r="Z471" s="13">
        <v>0</v>
      </c>
      <c r="AA471" s="13">
        <v>0</v>
      </c>
      <c r="AB471" s="13">
        <v>0</v>
      </c>
      <c r="AC471" s="60">
        <f t="shared" si="398"/>
        <v>0</v>
      </c>
      <c r="AD471" s="61">
        <f t="shared" si="399"/>
        <v>0</v>
      </c>
      <c r="AE471" s="6"/>
      <c r="AG471" s="8">
        <v>11</v>
      </c>
      <c r="AH471" s="77" t="s">
        <v>198</v>
      </c>
      <c r="AI471" s="471"/>
      <c r="AJ471" s="471"/>
      <c r="AK471" s="471"/>
      <c r="AL471" s="471"/>
      <c r="AM471" s="471"/>
      <c r="AN471" s="471"/>
      <c r="AO471" s="471"/>
      <c r="AP471" s="70">
        <f t="shared" si="400"/>
        <v>0</v>
      </c>
      <c r="AQ471" s="13">
        <v>0</v>
      </c>
      <c r="AR471" s="13">
        <v>0</v>
      </c>
      <c r="AS471" s="13">
        <v>0</v>
      </c>
      <c r="AT471" s="44">
        <f t="shared" si="401"/>
        <v>0</v>
      </c>
      <c r="AU471" s="45">
        <f t="shared" si="402"/>
        <v>0</v>
      </c>
    </row>
    <row r="472" spans="1:134" ht="16" thickBot="1" x14ac:dyDescent="0.4">
      <c r="A472" s="379" t="s">
        <v>36</v>
      </c>
      <c r="B472" s="380"/>
      <c r="C472" s="380"/>
      <c r="D472" s="380"/>
      <c r="E472" s="380"/>
      <c r="F472" s="380"/>
      <c r="G472" s="380"/>
      <c r="H472" s="380"/>
      <c r="I472" s="380"/>
      <c r="J472" s="22">
        <f>SUM(J461:J471)</f>
        <v>0</v>
      </c>
      <c r="K472" s="22">
        <f t="shared" ref="K472" si="403">SUM(K461:K471)</f>
        <v>0</v>
      </c>
      <c r="L472" s="22">
        <f t="shared" ref="L472" si="404">SUM(L461:L471)</f>
        <v>0</v>
      </c>
      <c r="M472" s="16">
        <f t="shared" si="396"/>
        <v>0</v>
      </c>
      <c r="N472" s="6"/>
      <c r="P472" s="379" t="s">
        <v>36</v>
      </c>
      <c r="Q472" s="380"/>
      <c r="R472" s="380"/>
      <c r="S472" s="380"/>
      <c r="T472" s="380"/>
      <c r="U472" s="380"/>
      <c r="V472" s="380"/>
      <c r="W472" s="380"/>
      <c r="X472" s="380"/>
      <c r="Y472" s="119">
        <f t="shared" si="397"/>
        <v>0</v>
      </c>
      <c r="Z472" s="67">
        <f>SUM(Z461:Z471)</f>
        <v>0</v>
      </c>
      <c r="AA472" s="67">
        <f t="shared" ref="AA472" si="405">SUM(AA461:AA471)</f>
        <v>0</v>
      </c>
      <c r="AB472" s="67">
        <f>SUM(AB461:AB471)</f>
        <v>0</v>
      </c>
      <c r="AC472" s="67">
        <f t="shared" ref="AC472:AD472" si="406">SUM(AC461:AC471)</f>
        <v>0</v>
      </c>
      <c r="AD472" s="59">
        <f t="shared" si="406"/>
        <v>0</v>
      </c>
      <c r="AE472" s="6"/>
      <c r="AG472" s="379" t="s">
        <v>36</v>
      </c>
      <c r="AH472" s="380"/>
      <c r="AI472" s="380"/>
      <c r="AJ472" s="380"/>
      <c r="AK472" s="380"/>
      <c r="AL472" s="380"/>
      <c r="AM472" s="380"/>
      <c r="AN472" s="380"/>
      <c r="AO472" s="380"/>
      <c r="AP472" s="71">
        <f t="shared" si="400"/>
        <v>0</v>
      </c>
      <c r="AQ472" s="42">
        <f>SUM(AQ461:AQ471)</f>
        <v>0</v>
      </c>
      <c r="AR472" s="42">
        <f t="shared" ref="AR472" si="407">SUM(AR461:AR471)</f>
        <v>0</v>
      </c>
      <c r="AS472" s="42">
        <f t="shared" ref="AS472" si="408">SUM(AS461:AS471)</f>
        <v>0</v>
      </c>
      <c r="AT472" s="42">
        <f t="shared" ref="AT472" si="409">SUM(AT461:AT471)</f>
        <v>0</v>
      </c>
      <c r="AU472" s="43">
        <f t="shared" si="40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410">AU427</f>
        <v>0</v>
      </c>
      <c r="V507" s="13">
        <v>0</v>
      </c>
      <c r="W507" s="13">
        <v>0</v>
      </c>
      <c r="X507" s="60">
        <f>SUM(V507:W507)</f>
        <v>0</v>
      </c>
      <c r="Y507" s="13">
        <v>0</v>
      </c>
      <c r="Z507" s="13">
        <v>0</v>
      </c>
      <c r="AA507" s="60">
        <f>SUM(Y507:Z507)</f>
        <v>0</v>
      </c>
      <c r="AB507" s="13">
        <v>0</v>
      </c>
      <c r="AC507" s="60">
        <f>SUM(X507, AA507, AB507)</f>
        <v>0</v>
      </c>
      <c r="AD507" s="61">
        <f t="shared" ref="AD507:AD513" si="411">M507-AC507</f>
        <v>0</v>
      </c>
      <c r="AE507" s="5"/>
      <c r="AG507" s="157">
        <v>1</v>
      </c>
      <c r="AH507" s="104"/>
      <c r="AI507" s="366"/>
      <c r="AJ507" s="366"/>
      <c r="AK507" s="100"/>
      <c r="AL507" s="72">
        <f t="shared" ref="AL507:AL514" si="412">AU427</f>
        <v>0</v>
      </c>
      <c r="AM507" s="13">
        <v>0</v>
      </c>
      <c r="AN507" s="13">
        <v>0</v>
      </c>
      <c r="AO507" s="44">
        <f>SUM(AM507:AN507)</f>
        <v>0</v>
      </c>
      <c r="AP507" s="13">
        <v>0</v>
      </c>
      <c r="AQ507" s="13">
        <v>0</v>
      </c>
      <c r="AR507" s="44">
        <f>SUM(AP507:AQ507)</f>
        <v>0</v>
      </c>
      <c r="AS507" s="13">
        <v>0</v>
      </c>
      <c r="AT507" s="44">
        <f>SUM(AO507, AR507, AS507)</f>
        <v>0</v>
      </c>
      <c r="AU507" s="45">
        <f t="shared" ref="AU507:AU514" si="413">IF($S$564&lt;&gt;0, AC507+AL507-AT507, M507+AL507-AT507)</f>
        <v>0</v>
      </c>
    </row>
    <row r="508" spans="1:47" x14ac:dyDescent="0.35">
      <c r="A508" s="157">
        <v>2</v>
      </c>
      <c r="B508" s="104"/>
      <c r="C508" s="366"/>
      <c r="D508" s="366"/>
      <c r="E508" s="100"/>
      <c r="F508" s="13">
        <v>0</v>
      </c>
      <c r="G508" s="13">
        <v>0</v>
      </c>
      <c r="H508" s="14">
        <f t="shared" ref="H508:H509" si="414">SUM(F508:G508)</f>
        <v>0</v>
      </c>
      <c r="I508" s="13">
        <v>0</v>
      </c>
      <c r="J508" s="13">
        <v>0</v>
      </c>
      <c r="K508" s="14">
        <f t="shared" ref="K508:K513" si="415">SUM(I508:J508)</f>
        <v>0</v>
      </c>
      <c r="L508" s="13">
        <v>0</v>
      </c>
      <c r="M508" s="15">
        <f t="shared" ref="M508:M512" si="416">SUM(H508, K508, L508)</f>
        <v>0</v>
      </c>
      <c r="N508" s="5"/>
      <c r="P508" s="157">
        <v>2</v>
      </c>
      <c r="Q508" s="104"/>
      <c r="R508" s="366"/>
      <c r="S508" s="366"/>
      <c r="T508" s="100"/>
      <c r="U508" s="93">
        <f t="shared" si="410"/>
        <v>0</v>
      </c>
      <c r="V508" s="13">
        <v>0</v>
      </c>
      <c r="W508" s="13">
        <v>0</v>
      </c>
      <c r="X508" s="60">
        <f t="shared" ref="X508:X513" si="417">SUM(V508:W508)</f>
        <v>0</v>
      </c>
      <c r="Y508" s="13">
        <v>0</v>
      </c>
      <c r="Z508" s="13">
        <v>0</v>
      </c>
      <c r="AA508" s="60">
        <f t="shared" ref="AA508:AA513" si="418">SUM(Y508:Z508)</f>
        <v>0</v>
      </c>
      <c r="AB508" s="13">
        <v>0</v>
      </c>
      <c r="AC508" s="60">
        <f t="shared" ref="AC508:AC513" si="419">SUM(X508, AA508, AB508)</f>
        <v>0</v>
      </c>
      <c r="AD508" s="61">
        <f t="shared" si="411"/>
        <v>0</v>
      </c>
      <c r="AE508" s="5"/>
      <c r="AG508" s="157">
        <v>2</v>
      </c>
      <c r="AH508" s="104"/>
      <c r="AI508" s="366"/>
      <c r="AJ508" s="366"/>
      <c r="AK508" s="100"/>
      <c r="AL508" s="72">
        <f t="shared" si="412"/>
        <v>0</v>
      </c>
      <c r="AM508" s="13">
        <v>0</v>
      </c>
      <c r="AN508" s="13">
        <v>0</v>
      </c>
      <c r="AO508" s="44">
        <f t="shared" ref="AO508:AO513" si="420">SUM(AM508:AN508)</f>
        <v>0</v>
      </c>
      <c r="AP508" s="13">
        <v>0</v>
      </c>
      <c r="AQ508" s="13">
        <v>0</v>
      </c>
      <c r="AR508" s="44">
        <f t="shared" ref="AR508:AR513" si="421">SUM(AP508:AQ508)</f>
        <v>0</v>
      </c>
      <c r="AS508" s="13">
        <v>0</v>
      </c>
      <c r="AT508" s="44">
        <f t="shared" ref="AT508:AT513" si="422">SUM(AO508, AR508, AS508)</f>
        <v>0</v>
      </c>
      <c r="AU508" s="45">
        <f t="shared" si="413"/>
        <v>0</v>
      </c>
    </row>
    <row r="509" spans="1:47" x14ac:dyDescent="0.35">
      <c r="A509" s="157">
        <v>3</v>
      </c>
      <c r="B509" s="104"/>
      <c r="C509" s="366"/>
      <c r="D509" s="366"/>
      <c r="E509" s="100"/>
      <c r="F509" s="13">
        <v>0</v>
      </c>
      <c r="G509" s="13">
        <v>0</v>
      </c>
      <c r="H509" s="14">
        <f t="shared" si="414"/>
        <v>0</v>
      </c>
      <c r="I509" s="13">
        <v>0</v>
      </c>
      <c r="J509" s="13">
        <v>0</v>
      </c>
      <c r="K509" s="14">
        <f t="shared" si="415"/>
        <v>0</v>
      </c>
      <c r="L509" s="13">
        <v>0</v>
      </c>
      <c r="M509" s="15">
        <f t="shared" si="416"/>
        <v>0</v>
      </c>
      <c r="N509" s="5"/>
      <c r="P509" s="157">
        <v>3</v>
      </c>
      <c r="Q509" s="104"/>
      <c r="R509" s="366"/>
      <c r="S509" s="366"/>
      <c r="T509" s="100"/>
      <c r="U509" s="93">
        <f t="shared" si="410"/>
        <v>0</v>
      </c>
      <c r="V509" s="13">
        <v>0</v>
      </c>
      <c r="W509" s="13">
        <v>0</v>
      </c>
      <c r="X509" s="60">
        <f t="shared" si="417"/>
        <v>0</v>
      </c>
      <c r="Y509" s="13">
        <v>0</v>
      </c>
      <c r="Z509" s="13">
        <v>0</v>
      </c>
      <c r="AA509" s="60">
        <f t="shared" si="418"/>
        <v>0</v>
      </c>
      <c r="AB509" s="13">
        <v>0</v>
      </c>
      <c r="AC509" s="60">
        <f t="shared" si="419"/>
        <v>0</v>
      </c>
      <c r="AD509" s="61">
        <f t="shared" si="411"/>
        <v>0</v>
      </c>
      <c r="AE509" s="5"/>
      <c r="AG509" s="157">
        <v>3</v>
      </c>
      <c r="AH509" s="104"/>
      <c r="AI509" s="366"/>
      <c r="AJ509" s="366"/>
      <c r="AK509" s="100"/>
      <c r="AL509" s="72">
        <f t="shared" si="412"/>
        <v>0</v>
      </c>
      <c r="AM509" s="13">
        <v>0</v>
      </c>
      <c r="AN509" s="13">
        <v>0</v>
      </c>
      <c r="AO509" s="44">
        <f t="shared" si="420"/>
        <v>0</v>
      </c>
      <c r="AP509" s="13">
        <v>0</v>
      </c>
      <c r="AQ509" s="13">
        <v>0</v>
      </c>
      <c r="AR509" s="44">
        <f t="shared" si="421"/>
        <v>0</v>
      </c>
      <c r="AS509" s="13">
        <v>0</v>
      </c>
      <c r="AT509" s="44">
        <f t="shared" si="422"/>
        <v>0</v>
      </c>
      <c r="AU509" s="45">
        <f t="shared" si="413"/>
        <v>0</v>
      </c>
    </row>
    <row r="510" spans="1:47" x14ac:dyDescent="0.35">
      <c r="A510" s="157">
        <v>4</v>
      </c>
      <c r="B510" s="104"/>
      <c r="C510" s="366"/>
      <c r="D510" s="366"/>
      <c r="E510" s="100"/>
      <c r="F510" s="13">
        <v>0</v>
      </c>
      <c r="G510" s="13">
        <v>0</v>
      </c>
      <c r="H510" s="14">
        <f>SUM(F510:G510)</f>
        <v>0</v>
      </c>
      <c r="I510" s="13">
        <v>0</v>
      </c>
      <c r="J510" s="13">
        <v>0</v>
      </c>
      <c r="K510" s="14">
        <f t="shared" si="415"/>
        <v>0</v>
      </c>
      <c r="L510" s="13">
        <v>0</v>
      </c>
      <c r="M510" s="15">
        <f t="shared" si="416"/>
        <v>0</v>
      </c>
      <c r="N510" s="5"/>
      <c r="P510" s="157">
        <v>4</v>
      </c>
      <c r="Q510" s="104"/>
      <c r="R510" s="366"/>
      <c r="S510" s="366"/>
      <c r="T510" s="100"/>
      <c r="U510" s="93">
        <f t="shared" si="410"/>
        <v>0</v>
      </c>
      <c r="V510" s="13">
        <v>0</v>
      </c>
      <c r="W510" s="13">
        <v>0</v>
      </c>
      <c r="X510" s="60">
        <f t="shared" si="417"/>
        <v>0</v>
      </c>
      <c r="Y510" s="13">
        <v>0</v>
      </c>
      <c r="Z510" s="13">
        <v>0</v>
      </c>
      <c r="AA510" s="60">
        <f t="shared" si="418"/>
        <v>0</v>
      </c>
      <c r="AB510" s="13">
        <v>0</v>
      </c>
      <c r="AC510" s="60">
        <f t="shared" si="419"/>
        <v>0</v>
      </c>
      <c r="AD510" s="61">
        <f t="shared" si="411"/>
        <v>0</v>
      </c>
      <c r="AE510" s="5"/>
      <c r="AG510" s="157">
        <v>4</v>
      </c>
      <c r="AH510" s="104"/>
      <c r="AI510" s="366"/>
      <c r="AJ510" s="366"/>
      <c r="AK510" s="100"/>
      <c r="AL510" s="72">
        <f t="shared" si="412"/>
        <v>0</v>
      </c>
      <c r="AM510" s="13">
        <v>0</v>
      </c>
      <c r="AN510" s="13">
        <v>0</v>
      </c>
      <c r="AO510" s="44">
        <f t="shared" si="420"/>
        <v>0</v>
      </c>
      <c r="AP510" s="13">
        <v>0</v>
      </c>
      <c r="AQ510" s="13">
        <v>0</v>
      </c>
      <c r="AR510" s="44">
        <f t="shared" si="421"/>
        <v>0</v>
      </c>
      <c r="AS510" s="13">
        <v>0</v>
      </c>
      <c r="AT510" s="44">
        <f t="shared" si="422"/>
        <v>0</v>
      </c>
      <c r="AU510" s="45">
        <f t="shared" si="413"/>
        <v>0</v>
      </c>
    </row>
    <row r="511" spans="1:47" x14ac:dyDescent="0.35">
      <c r="A511" s="157">
        <v>5</v>
      </c>
      <c r="B511" s="104"/>
      <c r="C511" s="366"/>
      <c r="D511" s="366"/>
      <c r="E511" s="100"/>
      <c r="F511" s="13">
        <v>0</v>
      </c>
      <c r="G511" s="13">
        <v>0</v>
      </c>
      <c r="H511" s="14">
        <f t="shared" ref="H511:H513" si="423">SUM(F511:G511)</f>
        <v>0</v>
      </c>
      <c r="I511" s="13">
        <v>0</v>
      </c>
      <c r="J511" s="13">
        <v>0</v>
      </c>
      <c r="K511" s="14">
        <f t="shared" si="415"/>
        <v>0</v>
      </c>
      <c r="L511" s="13">
        <v>0</v>
      </c>
      <c r="M511" s="15">
        <f t="shared" si="416"/>
        <v>0</v>
      </c>
      <c r="N511" s="5"/>
      <c r="P511" s="157">
        <v>5</v>
      </c>
      <c r="Q511" s="104"/>
      <c r="R511" s="366"/>
      <c r="S511" s="366"/>
      <c r="T511" s="100"/>
      <c r="U511" s="93">
        <f t="shared" si="410"/>
        <v>0</v>
      </c>
      <c r="V511" s="13">
        <v>0</v>
      </c>
      <c r="W511" s="13">
        <v>0</v>
      </c>
      <c r="X511" s="60">
        <f t="shared" si="417"/>
        <v>0</v>
      </c>
      <c r="Y511" s="13">
        <v>0</v>
      </c>
      <c r="Z511" s="13">
        <v>0</v>
      </c>
      <c r="AA511" s="60">
        <f t="shared" si="418"/>
        <v>0</v>
      </c>
      <c r="AB511" s="13">
        <v>0</v>
      </c>
      <c r="AC511" s="60">
        <f t="shared" si="419"/>
        <v>0</v>
      </c>
      <c r="AD511" s="61">
        <f t="shared" si="411"/>
        <v>0</v>
      </c>
      <c r="AE511" s="5"/>
      <c r="AG511" s="157">
        <v>5</v>
      </c>
      <c r="AH511" s="104"/>
      <c r="AI511" s="366"/>
      <c r="AJ511" s="366"/>
      <c r="AK511" s="100"/>
      <c r="AL511" s="72">
        <f t="shared" si="412"/>
        <v>0</v>
      </c>
      <c r="AM511" s="13">
        <v>0</v>
      </c>
      <c r="AN511" s="13">
        <v>0</v>
      </c>
      <c r="AO511" s="44">
        <f t="shared" si="420"/>
        <v>0</v>
      </c>
      <c r="AP511" s="13">
        <v>0</v>
      </c>
      <c r="AQ511" s="13">
        <v>0</v>
      </c>
      <c r="AR511" s="44">
        <f t="shared" si="421"/>
        <v>0</v>
      </c>
      <c r="AS511" s="13">
        <v>0</v>
      </c>
      <c r="AT511" s="44">
        <f t="shared" si="422"/>
        <v>0</v>
      </c>
      <c r="AU511" s="45">
        <f t="shared" si="413"/>
        <v>0</v>
      </c>
    </row>
    <row r="512" spans="1:47" x14ac:dyDescent="0.35">
      <c r="A512" s="157">
        <v>6</v>
      </c>
      <c r="B512" s="104"/>
      <c r="C512" s="366"/>
      <c r="D512" s="366"/>
      <c r="E512" s="100"/>
      <c r="F512" s="13">
        <v>0</v>
      </c>
      <c r="G512" s="13">
        <v>0</v>
      </c>
      <c r="H512" s="14">
        <f t="shared" si="423"/>
        <v>0</v>
      </c>
      <c r="I512" s="13">
        <v>0</v>
      </c>
      <c r="J512" s="13">
        <v>0</v>
      </c>
      <c r="K512" s="14">
        <f>SUM(I512:J512)</f>
        <v>0</v>
      </c>
      <c r="L512" s="13">
        <v>0</v>
      </c>
      <c r="M512" s="15">
        <f t="shared" si="416"/>
        <v>0</v>
      </c>
      <c r="N512" s="5"/>
      <c r="P512" s="157">
        <v>6</v>
      </c>
      <c r="Q512" s="104"/>
      <c r="R512" s="366"/>
      <c r="S512" s="366"/>
      <c r="T512" s="100"/>
      <c r="U512" s="93">
        <f t="shared" si="410"/>
        <v>0</v>
      </c>
      <c r="V512" s="13">
        <v>0</v>
      </c>
      <c r="W512" s="13">
        <v>0</v>
      </c>
      <c r="X512" s="60">
        <f t="shared" si="417"/>
        <v>0</v>
      </c>
      <c r="Y512" s="13">
        <v>0</v>
      </c>
      <c r="Z512" s="13">
        <v>0</v>
      </c>
      <c r="AA512" s="60">
        <f t="shared" si="418"/>
        <v>0</v>
      </c>
      <c r="AB512" s="13">
        <v>0</v>
      </c>
      <c r="AC512" s="60">
        <f t="shared" si="419"/>
        <v>0</v>
      </c>
      <c r="AD512" s="61">
        <f t="shared" si="411"/>
        <v>0</v>
      </c>
      <c r="AE512" s="5"/>
      <c r="AG512" s="157">
        <v>6</v>
      </c>
      <c r="AH512" s="104"/>
      <c r="AI512" s="366"/>
      <c r="AJ512" s="366"/>
      <c r="AK512" s="100"/>
      <c r="AL512" s="72">
        <f t="shared" si="412"/>
        <v>0</v>
      </c>
      <c r="AM512" s="13">
        <v>0</v>
      </c>
      <c r="AN512" s="13">
        <v>0</v>
      </c>
      <c r="AO512" s="44">
        <f t="shared" si="420"/>
        <v>0</v>
      </c>
      <c r="AP512" s="13">
        <v>0</v>
      </c>
      <c r="AQ512" s="13">
        <v>0</v>
      </c>
      <c r="AR512" s="44">
        <f t="shared" si="421"/>
        <v>0</v>
      </c>
      <c r="AS512" s="13">
        <v>0</v>
      </c>
      <c r="AT512" s="44">
        <f t="shared" si="422"/>
        <v>0</v>
      </c>
      <c r="AU512" s="45">
        <f t="shared" si="413"/>
        <v>0</v>
      </c>
    </row>
    <row r="513" spans="1:47" x14ac:dyDescent="0.35">
      <c r="A513" s="459" t="s">
        <v>173</v>
      </c>
      <c r="B513" s="414"/>
      <c r="C513" s="366">
        <v>0</v>
      </c>
      <c r="D513" s="366"/>
      <c r="E513" s="100"/>
      <c r="F513" s="13">
        <v>0</v>
      </c>
      <c r="G513" s="13">
        <v>0</v>
      </c>
      <c r="H513" s="14">
        <f t="shared" si="423"/>
        <v>0</v>
      </c>
      <c r="I513" s="13">
        <v>0</v>
      </c>
      <c r="J513" s="13">
        <v>0</v>
      </c>
      <c r="K513" s="14">
        <f t="shared" si="415"/>
        <v>0</v>
      </c>
      <c r="L513" s="13">
        <v>0</v>
      </c>
      <c r="M513" s="15">
        <f>SUM(H513, K513, L513)</f>
        <v>0</v>
      </c>
      <c r="N513" s="5"/>
      <c r="P513" s="459" t="s">
        <v>173</v>
      </c>
      <c r="Q513" s="414"/>
      <c r="R513" s="366">
        <v>0</v>
      </c>
      <c r="S513" s="366"/>
      <c r="T513" s="100"/>
      <c r="U513" s="93">
        <f t="shared" si="410"/>
        <v>0</v>
      </c>
      <c r="V513" s="13">
        <v>0</v>
      </c>
      <c r="W513" s="13">
        <v>0</v>
      </c>
      <c r="X513" s="60">
        <f t="shared" si="417"/>
        <v>0</v>
      </c>
      <c r="Y513" s="13">
        <v>0</v>
      </c>
      <c r="Z513" s="13">
        <v>0</v>
      </c>
      <c r="AA513" s="60">
        <f t="shared" si="418"/>
        <v>0</v>
      </c>
      <c r="AB513" s="13">
        <v>0</v>
      </c>
      <c r="AC513" s="60">
        <f t="shared" si="419"/>
        <v>0</v>
      </c>
      <c r="AD513" s="61">
        <f t="shared" si="411"/>
        <v>0</v>
      </c>
      <c r="AE513" s="5"/>
      <c r="AG513" s="459" t="s">
        <v>173</v>
      </c>
      <c r="AH513" s="414"/>
      <c r="AI513" s="366">
        <v>0</v>
      </c>
      <c r="AJ513" s="366"/>
      <c r="AK513" s="100"/>
      <c r="AL513" s="72">
        <f t="shared" si="412"/>
        <v>0</v>
      </c>
      <c r="AM513" s="13">
        <v>0</v>
      </c>
      <c r="AN513" s="13">
        <v>0</v>
      </c>
      <c r="AO513" s="44">
        <f t="shared" si="420"/>
        <v>0</v>
      </c>
      <c r="AP513" s="13">
        <v>0</v>
      </c>
      <c r="AQ513" s="13">
        <v>0</v>
      </c>
      <c r="AR513" s="44">
        <f t="shared" si="421"/>
        <v>0</v>
      </c>
      <c r="AS513" s="13">
        <v>0</v>
      </c>
      <c r="AT513" s="44">
        <f t="shared" si="422"/>
        <v>0</v>
      </c>
      <c r="AU513" s="45">
        <f t="shared" si="413"/>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 si="424">SUM(I507:I513)</f>
        <v>0</v>
      </c>
      <c r="J514" s="22">
        <f t="shared" ref="J514" si="425">SUM(J507:J513)</f>
        <v>0</v>
      </c>
      <c r="K514" s="22">
        <f>SUM(K507:K513)</f>
        <v>0</v>
      </c>
      <c r="L514" s="22">
        <f t="shared" ref="L514" si="426">SUM(L507:L513)</f>
        <v>0</v>
      </c>
      <c r="M514" s="16">
        <f>SUM(M507:M513)</f>
        <v>0</v>
      </c>
      <c r="N514" s="5"/>
      <c r="P514" s="377" t="s">
        <v>200</v>
      </c>
      <c r="Q514" s="378"/>
      <c r="R514" s="369">
        <f>COUNTA(Q507:Q512)+R513</f>
        <v>0</v>
      </c>
      <c r="S514" s="369"/>
      <c r="T514" s="107"/>
      <c r="U514" s="131">
        <f t="shared" si="410"/>
        <v>0</v>
      </c>
      <c r="V514" s="67">
        <f>SUM(V507:V513)</f>
        <v>0</v>
      </c>
      <c r="W514" s="67">
        <f>SUM(W507:W513)</f>
        <v>0</v>
      </c>
      <c r="X514" s="67">
        <f t="shared" ref="X514:AB514" si="427">SUM(X507:X513)</f>
        <v>0</v>
      </c>
      <c r="Y514" s="67">
        <f t="shared" si="427"/>
        <v>0</v>
      </c>
      <c r="Z514" s="67">
        <f t="shared" si="427"/>
        <v>0</v>
      </c>
      <c r="AA514" s="67">
        <f>SUM(AA507:AA513)</f>
        <v>0</v>
      </c>
      <c r="AB514" s="67">
        <f t="shared" si="427"/>
        <v>0</v>
      </c>
      <c r="AC514" s="67">
        <f>SUM(AC507:AC513)</f>
        <v>0</v>
      </c>
      <c r="AD514" s="59">
        <f>SUM(AD507:AD513)</f>
        <v>0</v>
      </c>
      <c r="AE514" s="5"/>
      <c r="AG514" s="377" t="s">
        <v>200</v>
      </c>
      <c r="AH514" s="378"/>
      <c r="AI514" s="421">
        <f>COUNTA(AH507:AH512)+AI513</f>
        <v>0</v>
      </c>
      <c r="AJ514" s="421"/>
      <c r="AK514" s="107"/>
      <c r="AL514" s="129">
        <f t="shared" si="412"/>
        <v>0</v>
      </c>
      <c r="AM514" s="42">
        <f>SUM(AM507:AM513)</f>
        <v>0</v>
      </c>
      <c r="AN514" s="42">
        <f>SUM(AN507:AN513)</f>
        <v>0</v>
      </c>
      <c r="AO514" s="42">
        <f t="shared" ref="AO514" si="428">SUM(AO507:AO513)</f>
        <v>0</v>
      </c>
      <c r="AP514" s="42">
        <f>SUM(AP507:AP513)</f>
        <v>0</v>
      </c>
      <c r="AQ514" s="42">
        <f t="shared" ref="AQ514" si="429">SUM(AQ507:AQ513)</f>
        <v>0</v>
      </c>
      <c r="AR514" s="42">
        <f t="shared" ref="AR514:AS514" si="430">SUM(AR507:AR513)</f>
        <v>0</v>
      </c>
      <c r="AS514" s="42">
        <f t="shared" si="430"/>
        <v>0</v>
      </c>
      <c r="AT514" s="42">
        <f>SUM(AT507:AT513)</f>
        <v>0</v>
      </c>
      <c r="AU514" s="43">
        <f t="shared" si="413"/>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431">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432">AU438</f>
        <v>0</v>
      </c>
      <c r="AM518" s="13">
        <v>0</v>
      </c>
      <c r="AN518" s="13">
        <v>0</v>
      </c>
      <c r="AO518" s="44">
        <f>SUM(AM518:AN518)</f>
        <v>0</v>
      </c>
      <c r="AP518" s="13">
        <v>0</v>
      </c>
      <c r="AQ518" s="13">
        <v>0</v>
      </c>
      <c r="AR518" s="44">
        <f>SUM(AP518:AQ518)</f>
        <v>0</v>
      </c>
      <c r="AS518" s="13">
        <v>0</v>
      </c>
      <c r="AT518" s="44">
        <f>SUM(AO518, AR518, AS518)</f>
        <v>0</v>
      </c>
      <c r="AU518" s="45">
        <f t="shared" ref="AU518:AU523" si="433">IF($S$564&lt;&gt;0, AC518+AL518-AT518, M518+AL518-AT518)</f>
        <v>0</v>
      </c>
    </row>
    <row r="519" spans="1:47" x14ac:dyDescent="0.35">
      <c r="A519" s="365">
        <v>0</v>
      </c>
      <c r="B519" s="366"/>
      <c r="C519" s="366" t="s">
        <v>20</v>
      </c>
      <c r="D519" s="366"/>
      <c r="E519" s="100"/>
      <c r="F519" s="13">
        <v>0</v>
      </c>
      <c r="G519" s="13">
        <v>0</v>
      </c>
      <c r="H519" s="14">
        <f t="shared" ref="H519" si="434">SUM(F519:G519)</f>
        <v>0</v>
      </c>
      <c r="I519" s="13">
        <v>0</v>
      </c>
      <c r="J519" s="13">
        <v>0</v>
      </c>
      <c r="K519" s="14">
        <f t="shared" ref="K519:K522" si="435">SUM(I519:J519)</f>
        <v>0</v>
      </c>
      <c r="L519" s="13">
        <v>0</v>
      </c>
      <c r="M519" s="15">
        <f t="shared" ref="M519:M520" si="436">SUM(H519, K519, L519)</f>
        <v>0</v>
      </c>
      <c r="N519" s="6"/>
      <c r="P519" s="365">
        <v>0</v>
      </c>
      <c r="Q519" s="366"/>
      <c r="R519" s="366" t="s">
        <v>20</v>
      </c>
      <c r="S519" s="366"/>
      <c r="T519" s="100"/>
      <c r="U519" s="93">
        <f t="shared" si="431"/>
        <v>0</v>
      </c>
      <c r="V519" s="13">
        <v>0</v>
      </c>
      <c r="W519" s="13">
        <v>0</v>
      </c>
      <c r="X519" s="60">
        <f t="shared" ref="X519:X522" si="437">SUM(V519:W519)</f>
        <v>0</v>
      </c>
      <c r="Y519" s="13">
        <v>0</v>
      </c>
      <c r="Z519" s="13">
        <v>0</v>
      </c>
      <c r="AA519" s="60">
        <f t="shared" ref="AA519:AA522" si="438">SUM(Y519:Z519)</f>
        <v>0</v>
      </c>
      <c r="AB519" s="13">
        <v>0</v>
      </c>
      <c r="AC519" s="60">
        <f t="shared" ref="AC519:AC522" si="439">SUM(X519, AA519, AB519)</f>
        <v>0</v>
      </c>
      <c r="AD519" s="61">
        <f>M519-AC519</f>
        <v>0</v>
      </c>
      <c r="AE519" s="6"/>
      <c r="AG519" s="365">
        <v>0</v>
      </c>
      <c r="AH519" s="366"/>
      <c r="AI519" s="366" t="s">
        <v>20</v>
      </c>
      <c r="AJ519" s="366"/>
      <c r="AK519" s="100"/>
      <c r="AL519" s="72">
        <f t="shared" si="432"/>
        <v>0</v>
      </c>
      <c r="AM519" s="13">
        <v>0</v>
      </c>
      <c r="AN519" s="13">
        <v>0</v>
      </c>
      <c r="AO519" s="44">
        <f t="shared" ref="AO519:AO522" si="440">SUM(AM519:AN519)</f>
        <v>0</v>
      </c>
      <c r="AP519" s="13">
        <v>0</v>
      </c>
      <c r="AQ519" s="13">
        <v>0</v>
      </c>
      <c r="AR519" s="44">
        <f t="shared" ref="AR519:AR522" si="441">SUM(AP519:AQ519)</f>
        <v>0</v>
      </c>
      <c r="AS519" s="13">
        <v>0</v>
      </c>
      <c r="AT519" s="44">
        <f t="shared" ref="AT519:AT522" si="442">SUM(AO519, AR519, AS519)</f>
        <v>0</v>
      </c>
      <c r="AU519" s="45">
        <f t="shared" si="433"/>
        <v>0</v>
      </c>
    </row>
    <row r="520" spans="1:47" x14ac:dyDescent="0.35">
      <c r="A520" s="365">
        <v>0</v>
      </c>
      <c r="B520" s="366"/>
      <c r="C520" s="366" t="s">
        <v>21</v>
      </c>
      <c r="D520" s="366"/>
      <c r="E520" s="100"/>
      <c r="F520" s="13">
        <v>0</v>
      </c>
      <c r="G520" s="13">
        <v>0</v>
      </c>
      <c r="H520" s="14">
        <f>SUM(F520:G520)</f>
        <v>0</v>
      </c>
      <c r="I520" s="13">
        <v>0</v>
      </c>
      <c r="J520" s="13">
        <v>0</v>
      </c>
      <c r="K520" s="14">
        <f t="shared" si="435"/>
        <v>0</v>
      </c>
      <c r="L520" s="13">
        <v>0</v>
      </c>
      <c r="M520" s="15">
        <f t="shared" si="436"/>
        <v>0</v>
      </c>
      <c r="N520" s="6"/>
      <c r="P520" s="365">
        <v>0</v>
      </c>
      <c r="Q520" s="366"/>
      <c r="R520" s="366" t="s">
        <v>21</v>
      </c>
      <c r="S520" s="366"/>
      <c r="T520" s="100"/>
      <c r="U520" s="93">
        <f t="shared" si="431"/>
        <v>0</v>
      </c>
      <c r="V520" s="13">
        <v>0</v>
      </c>
      <c r="W520" s="13">
        <v>0</v>
      </c>
      <c r="X520" s="60">
        <f t="shared" si="437"/>
        <v>0</v>
      </c>
      <c r="Y520" s="13">
        <v>0</v>
      </c>
      <c r="Z520" s="13">
        <v>0</v>
      </c>
      <c r="AA520" s="60">
        <f>SUM(Y520:Z520)</f>
        <v>0</v>
      </c>
      <c r="AB520" s="13">
        <v>0</v>
      </c>
      <c r="AC520" s="60">
        <f t="shared" si="439"/>
        <v>0</v>
      </c>
      <c r="AD520" s="61">
        <f>M520-AC520</f>
        <v>0</v>
      </c>
      <c r="AE520" s="6"/>
      <c r="AG520" s="365">
        <v>0</v>
      </c>
      <c r="AH520" s="366"/>
      <c r="AI520" s="366" t="s">
        <v>21</v>
      </c>
      <c r="AJ520" s="366"/>
      <c r="AK520" s="100"/>
      <c r="AL520" s="72">
        <f t="shared" si="432"/>
        <v>0</v>
      </c>
      <c r="AM520" s="13">
        <v>0</v>
      </c>
      <c r="AN520" s="13">
        <v>0</v>
      </c>
      <c r="AO520" s="44">
        <f t="shared" si="440"/>
        <v>0</v>
      </c>
      <c r="AP520" s="13">
        <v>0</v>
      </c>
      <c r="AQ520" s="13">
        <v>0</v>
      </c>
      <c r="AR520" s="44">
        <f t="shared" si="441"/>
        <v>0</v>
      </c>
      <c r="AS520" s="13">
        <v>0</v>
      </c>
      <c r="AT520" s="44">
        <f t="shared" si="442"/>
        <v>0</v>
      </c>
      <c r="AU520" s="45">
        <f t="shared" si="433"/>
        <v>0</v>
      </c>
    </row>
    <row r="521" spans="1:47" x14ac:dyDescent="0.35">
      <c r="A521" s="365">
        <v>0</v>
      </c>
      <c r="B521" s="366"/>
      <c r="C521" s="366" t="s">
        <v>22</v>
      </c>
      <c r="D521" s="366"/>
      <c r="E521" s="100"/>
      <c r="F521" s="13">
        <v>0</v>
      </c>
      <c r="G521" s="13">
        <v>0</v>
      </c>
      <c r="H521" s="14">
        <f t="shared" ref="H521:H522" si="443">SUM(F521:G521)</f>
        <v>0</v>
      </c>
      <c r="I521" s="13">
        <v>0</v>
      </c>
      <c r="J521" s="13">
        <v>0</v>
      </c>
      <c r="K521" s="14">
        <f t="shared" si="435"/>
        <v>0</v>
      </c>
      <c r="L521" s="13">
        <v>0</v>
      </c>
      <c r="M521" s="15">
        <f>SUM(H521, K521, L521)</f>
        <v>0</v>
      </c>
      <c r="N521" s="6"/>
      <c r="P521" s="365">
        <v>0</v>
      </c>
      <c r="Q521" s="366"/>
      <c r="R521" s="366" t="s">
        <v>22</v>
      </c>
      <c r="S521" s="366"/>
      <c r="T521" s="100"/>
      <c r="U521" s="93">
        <f t="shared" si="431"/>
        <v>0</v>
      </c>
      <c r="V521" s="13">
        <v>0</v>
      </c>
      <c r="W521" s="13">
        <v>0</v>
      </c>
      <c r="X521" s="60">
        <f t="shared" si="437"/>
        <v>0</v>
      </c>
      <c r="Y521" s="13">
        <v>0</v>
      </c>
      <c r="Z521" s="13">
        <v>0</v>
      </c>
      <c r="AA521" s="60">
        <f t="shared" si="438"/>
        <v>0</v>
      </c>
      <c r="AB521" s="13">
        <v>0</v>
      </c>
      <c r="AC521" s="60">
        <f>SUM(X521, AA521, AB521)</f>
        <v>0</v>
      </c>
      <c r="AD521" s="61">
        <f>M521-AC521</f>
        <v>0</v>
      </c>
      <c r="AE521" s="6"/>
      <c r="AG521" s="365">
        <v>0</v>
      </c>
      <c r="AH521" s="366"/>
      <c r="AI521" s="366" t="s">
        <v>22</v>
      </c>
      <c r="AJ521" s="366"/>
      <c r="AK521" s="100"/>
      <c r="AL521" s="72">
        <f t="shared" si="432"/>
        <v>0</v>
      </c>
      <c r="AM521" s="13">
        <v>0</v>
      </c>
      <c r="AN521" s="13">
        <v>0</v>
      </c>
      <c r="AO521" s="44">
        <f t="shared" si="440"/>
        <v>0</v>
      </c>
      <c r="AP521" s="13">
        <v>0</v>
      </c>
      <c r="AQ521" s="13">
        <v>0</v>
      </c>
      <c r="AR521" s="44">
        <f t="shared" si="441"/>
        <v>0</v>
      </c>
      <c r="AS521" s="13">
        <v>0</v>
      </c>
      <c r="AT521" s="44">
        <f t="shared" si="442"/>
        <v>0</v>
      </c>
      <c r="AU521" s="45">
        <f t="shared" si="433"/>
        <v>0</v>
      </c>
    </row>
    <row r="522" spans="1:47" x14ac:dyDescent="0.35">
      <c r="A522" s="365">
        <v>0</v>
      </c>
      <c r="B522" s="366"/>
      <c r="C522" s="366" t="s">
        <v>23</v>
      </c>
      <c r="D522" s="366"/>
      <c r="E522" s="100"/>
      <c r="F522" s="13">
        <v>0</v>
      </c>
      <c r="G522" s="13">
        <v>0</v>
      </c>
      <c r="H522" s="14">
        <f t="shared" si="443"/>
        <v>0</v>
      </c>
      <c r="I522" s="13">
        <v>0</v>
      </c>
      <c r="J522" s="13">
        <v>0</v>
      </c>
      <c r="K522" s="14">
        <f t="shared" si="435"/>
        <v>0</v>
      </c>
      <c r="L522" s="13">
        <v>0</v>
      </c>
      <c r="M522" s="15">
        <f>SUM(H522, K522, L522)</f>
        <v>0</v>
      </c>
      <c r="N522" s="6"/>
      <c r="P522" s="365">
        <v>0</v>
      </c>
      <c r="Q522" s="366"/>
      <c r="R522" s="366" t="s">
        <v>23</v>
      </c>
      <c r="S522" s="366"/>
      <c r="T522" s="100"/>
      <c r="U522" s="93">
        <f t="shared" si="431"/>
        <v>0</v>
      </c>
      <c r="V522" s="13">
        <v>0</v>
      </c>
      <c r="W522" s="13">
        <v>0</v>
      </c>
      <c r="X522" s="60">
        <f t="shared" si="437"/>
        <v>0</v>
      </c>
      <c r="Y522" s="13">
        <v>0</v>
      </c>
      <c r="Z522" s="13">
        <v>0</v>
      </c>
      <c r="AA522" s="60">
        <f t="shared" si="438"/>
        <v>0</v>
      </c>
      <c r="AB522" s="13">
        <v>0</v>
      </c>
      <c r="AC522" s="60">
        <f t="shared" si="439"/>
        <v>0</v>
      </c>
      <c r="AD522" s="61">
        <f>M522-AC522</f>
        <v>0</v>
      </c>
      <c r="AE522" s="6"/>
      <c r="AG522" s="365">
        <v>0</v>
      </c>
      <c r="AH522" s="366"/>
      <c r="AI522" s="366" t="s">
        <v>23</v>
      </c>
      <c r="AJ522" s="366"/>
      <c r="AK522" s="100"/>
      <c r="AL522" s="72">
        <f t="shared" si="432"/>
        <v>0</v>
      </c>
      <c r="AM522" s="13">
        <v>0</v>
      </c>
      <c r="AN522" s="13">
        <v>0</v>
      </c>
      <c r="AO522" s="44">
        <f t="shared" si="440"/>
        <v>0</v>
      </c>
      <c r="AP522" s="13">
        <v>0</v>
      </c>
      <c r="AQ522" s="13">
        <v>0</v>
      </c>
      <c r="AR522" s="44">
        <f t="shared" si="441"/>
        <v>0</v>
      </c>
      <c r="AS522" s="13">
        <v>0</v>
      </c>
      <c r="AT522" s="44">
        <f t="shared" si="442"/>
        <v>0</v>
      </c>
      <c r="AU522" s="45">
        <f t="shared" si="433"/>
        <v>0</v>
      </c>
    </row>
    <row r="523" spans="1:47" ht="16" thickBot="1" x14ac:dyDescent="0.4">
      <c r="A523" s="377" t="s">
        <v>174</v>
      </c>
      <c r="B523" s="378"/>
      <c r="C523" s="456">
        <f>SUM(A518:B522)</f>
        <v>0</v>
      </c>
      <c r="D523" s="456"/>
      <c r="E523" s="107"/>
      <c r="F523" s="22">
        <f>SUM(F518:F522)</f>
        <v>0</v>
      </c>
      <c r="G523" s="22">
        <f t="shared" ref="G523:J523" si="444">SUM(G518:G522)</f>
        <v>0</v>
      </c>
      <c r="H523" s="22">
        <f t="shared" si="444"/>
        <v>0</v>
      </c>
      <c r="I523" s="22">
        <f t="shared" si="444"/>
        <v>0</v>
      </c>
      <c r="J523" s="22">
        <f t="shared" si="444"/>
        <v>0</v>
      </c>
      <c r="K523" s="22">
        <f>SUM(K518:K522)</f>
        <v>0</v>
      </c>
      <c r="L523" s="22">
        <f t="shared" ref="L523" si="445">SUM(L518:L522)</f>
        <v>0</v>
      </c>
      <c r="M523" s="16">
        <f>SUM(M518:M522)</f>
        <v>0</v>
      </c>
      <c r="N523" s="6"/>
      <c r="P523" s="4" t="s">
        <v>174</v>
      </c>
      <c r="Q523" s="107"/>
      <c r="R523" s="369">
        <f>SUM(P518:Q522)</f>
        <v>0</v>
      </c>
      <c r="S523" s="369"/>
      <c r="T523" s="105"/>
      <c r="U523" s="131">
        <f t="shared" si="431"/>
        <v>0</v>
      </c>
      <c r="V523" s="67">
        <f>SUM(V518:V522)</f>
        <v>0</v>
      </c>
      <c r="W523" s="67">
        <f t="shared" ref="W523:AB523" si="446">SUM(W518:W522)</f>
        <v>0</v>
      </c>
      <c r="X523" s="67">
        <f t="shared" si="446"/>
        <v>0</v>
      </c>
      <c r="Y523" s="67">
        <f t="shared" si="446"/>
        <v>0</v>
      </c>
      <c r="Z523" s="67">
        <f t="shared" si="446"/>
        <v>0</v>
      </c>
      <c r="AA523" s="67">
        <f t="shared" si="446"/>
        <v>0</v>
      </c>
      <c r="AB523" s="67">
        <f t="shared" si="446"/>
        <v>0</v>
      </c>
      <c r="AC523" s="67">
        <f>SUM(AC518:AC522)</f>
        <v>0</v>
      </c>
      <c r="AD523" s="59">
        <f>SUM(AD518:AD522)</f>
        <v>0</v>
      </c>
      <c r="AE523" s="6"/>
      <c r="AG523" s="4" t="s">
        <v>174</v>
      </c>
      <c r="AH523" s="107"/>
      <c r="AI523" s="421">
        <f>SUM(AG518:AH522)</f>
        <v>0</v>
      </c>
      <c r="AJ523" s="421"/>
      <c r="AK523" s="105"/>
      <c r="AL523" s="129">
        <f t="shared" si="432"/>
        <v>0</v>
      </c>
      <c r="AM523" s="42">
        <f>SUM(AM518:AM522)</f>
        <v>0</v>
      </c>
      <c r="AN523" s="42">
        <f t="shared" ref="AN523:AO523" si="447">SUM(AN518:AN522)</f>
        <v>0</v>
      </c>
      <c r="AO523" s="42">
        <f t="shared" si="447"/>
        <v>0</v>
      </c>
      <c r="AP523" s="42">
        <f>SUM(AP518:AP522)</f>
        <v>0</v>
      </c>
      <c r="AQ523" s="42">
        <f t="shared" ref="AQ523" si="448">SUM(AQ518:AQ522)</f>
        <v>0</v>
      </c>
      <c r="AR523" s="42">
        <f t="shared" ref="AR523:AS523" si="449">SUM(AR518:AR522)</f>
        <v>0</v>
      </c>
      <c r="AS523" s="42">
        <f t="shared" si="449"/>
        <v>0</v>
      </c>
      <c r="AT523" s="42">
        <f>SUM(AT518:AT522)</f>
        <v>0</v>
      </c>
      <c r="AU523" s="43">
        <f t="shared" si="433"/>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450">SUM(G523, G514)</f>
        <v>0</v>
      </c>
      <c r="H525" s="20">
        <f>SUM(H523, H514)</f>
        <v>0</v>
      </c>
      <c r="I525" s="20">
        <f t="shared" ref="I525:L525" si="451">SUM(I523, I514)</f>
        <v>0</v>
      </c>
      <c r="J525" s="20">
        <f t="shared" si="451"/>
        <v>0</v>
      </c>
      <c r="K525" s="20">
        <f t="shared" si="451"/>
        <v>0</v>
      </c>
      <c r="L525" s="20">
        <f t="shared" si="451"/>
        <v>0</v>
      </c>
      <c r="M525" s="19">
        <f>SUM(M523, M514)</f>
        <v>0</v>
      </c>
      <c r="N525" s="6"/>
      <c r="P525" s="460" t="s">
        <v>180</v>
      </c>
      <c r="Q525" s="461"/>
      <c r="R525" s="461"/>
      <c r="S525" s="461"/>
      <c r="T525" s="461"/>
      <c r="U525" s="132">
        <f>AU445</f>
        <v>0</v>
      </c>
      <c r="V525" s="62">
        <f>SUM(V523, V514)</f>
        <v>0</v>
      </c>
      <c r="W525" s="62">
        <f t="shared" ref="W525" si="452">SUM(W523, W514)</f>
        <v>0</v>
      </c>
      <c r="X525" s="62">
        <f>SUM(X523, X514)</f>
        <v>0</v>
      </c>
      <c r="Y525" s="62">
        <f t="shared" ref="Y525:AB525" si="453">SUM(Y523, Y514)</f>
        <v>0</v>
      </c>
      <c r="Z525" s="62">
        <f t="shared" si="453"/>
        <v>0</v>
      </c>
      <c r="AA525" s="62">
        <f t="shared" si="453"/>
        <v>0</v>
      </c>
      <c r="AB525" s="62">
        <f t="shared" si="453"/>
        <v>0</v>
      </c>
      <c r="AC525" s="62">
        <f>SUM(AC523, AC514)</f>
        <v>0</v>
      </c>
      <c r="AD525" s="63">
        <f>SUM(AD523, AD514)</f>
        <v>0</v>
      </c>
      <c r="AE525" s="6"/>
      <c r="AG525" s="460" t="s">
        <v>180</v>
      </c>
      <c r="AH525" s="461"/>
      <c r="AI525" s="461"/>
      <c r="AJ525" s="461"/>
      <c r="AK525" s="461"/>
      <c r="AL525" s="130">
        <f>AU445</f>
        <v>0</v>
      </c>
      <c r="AM525" s="46">
        <f>SUM(AM523, AM514)</f>
        <v>0</v>
      </c>
      <c r="AN525" s="46">
        <f t="shared" ref="AN525" si="454">SUM(AN523, AN514)</f>
        <v>0</v>
      </c>
      <c r="AO525" s="46">
        <f>SUM(AO523, AO514)</f>
        <v>0</v>
      </c>
      <c r="AP525" s="46">
        <f>SUM(AP523, AP514)</f>
        <v>0</v>
      </c>
      <c r="AQ525" s="46">
        <f t="shared" ref="AQ525" si="455">SUM(AQ523, AQ514)</f>
        <v>0</v>
      </c>
      <c r="AR525" s="46">
        <f t="shared" ref="AR525:AT525" si="456">SUM(AR523, AR514)</f>
        <v>0</v>
      </c>
      <c r="AS525" s="46">
        <f t="shared" si="456"/>
        <v>0</v>
      </c>
      <c r="AT525" s="46">
        <f t="shared" si="456"/>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 si="457">SUM(K529:K531)</f>
        <v>0</v>
      </c>
      <c r="L532" s="22">
        <f t="shared" ref="L532" si="458">SUM(L529:L531)</f>
        <v>0</v>
      </c>
      <c r="M532" s="16">
        <f>SUM(J532:L532)</f>
        <v>0</v>
      </c>
      <c r="N532" s="6"/>
      <c r="P532" s="379" t="s">
        <v>25</v>
      </c>
      <c r="Q532" s="380"/>
      <c r="R532" s="380"/>
      <c r="S532" s="380"/>
      <c r="T532" s="380"/>
      <c r="U532" s="380"/>
      <c r="V532" s="380"/>
      <c r="W532" s="380"/>
      <c r="X532" s="380"/>
      <c r="Y532" s="119">
        <f>AU452</f>
        <v>0</v>
      </c>
      <c r="Z532" s="67">
        <f>SUM(Z529:Z531)</f>
        <v>0</v>
      </c>
      <c r="AA532" s="67">
        <f t="shared" ref="AA532:AD532" si="459">SUM(AA529:AA531)</f>
        <v>0</v>
      </c>
      <c r="AB532" s="67">
        <f t="shared" si="459"/>
        <v>0</v>
      </c>
      <c r="AC532" s="67">
        <f t="shared" si="459"/>
        <v>0</v>
      </c>
      <c r="AD532" s="59">
        <f t="shared" si="459"/>
        <v>0</v>
      </c>
      <c r="AE532" s="6"/>
      <c r="AG532" s="379" t="s">
        <v>25</v>
      </c>
      <c r="AH532" s="380"/>
      <c r="AI532" s="380"/>
      <c r="AJ532" s="380"/>
      <c r="AK532" s="380"/>
      <c r="AL532" s="380"/>
      <c r="AM532" s="380"/>
      <c r="AN532" s="380"/>
      <c r="AO532" s="380"/>
      <c r="AP532" s="71">
        <f>AU452</f>
        <v>0</v>
      </c>
      <c r="AQ532" s="42">
        <f>SUM(AQ529:AQ531)</f>
        <v>0</v>
      </c>
      <c r="AR532" s="42">
        <f t="shared" ref="AR532" si="460">SUM(AR529:AR531)</f>
        <v>0</v>
      </c>
      <c r="AS532" s="42">
        <f t="shared" ref="AS532" si="461">SUM(AS529:AS531)</f>
        <v>0</v>
      </c>
      <c r="AT532" s="42">
        <f t="shared" ref="AT532" si="462">SUM(AT529:AT531)</f>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 si="463">SUM(K535:K537)</f>
        <v>0</v>
      </c>
      <c r="L538" s="22">
        <f t="shared" ref="L538" si="464">SUM(L535:L537)</f>
        <v>0</v>
      </c>
      <c r="M538" s="16">
        <f>SUM(J538:L538)</f>
        <v>0</v>
      </c>
      <c r="N538" s="6"/>
      <c r="P538" s="379" t="s">
        <v>26</v>
      </c>
      <c r="Q538" s="380"/>
      <c r="R538" s="380"/>
      <c r="S538" s="380"/>
      <c r="T538" s="380"/>
      <c r="U538" s="380"/>
      <c r="V538" s="380"/>
      <c r="W538" s="380"/>
      <c r="X538" s="380"/>
      <c r="Y538" s="119">
        <f>AU458</f>
        <v>0</v>
      </c>
      <c r="Z538" s="67">
        <f>SUM(Z535:Z537)</f>
        <v>0</v>
      </c>
      <c r="AA538" s="67">
        <f t="shared" ref="AA538:AD538" si="465">SUM(AA535:AA537)</f>
        <v>0</v>
      </c>
      <c r="AB538" s="67">
        <f t="shared" si="465"/>
        <v>0</v>
      </c>
      <c r="AC538" s="67">
        <f t="shared" si="465"/>
        <v>0</v>
      </c>
      <c r="AD538" s="59">
        <f t="shared" si="465"/>
        <v>0</v>
      </c>
      <c r="AE538" s="6"/>
      <c r="AG538" s="379" t="s">
        <v>26</v>
      </c>
      <c r="AH538" s="380"/>
      <c r="AI538" s="380"/>
      <c r="AJ538" s="380"/>
      <c r="AK538" s="380"/>
      <c r="AL538" s="380"/>
      <c r="AM538" s="380"/>
      <c r="AN538" s="380"/>
      <c r="AO538" s="380"/>
      <c r="AP538" s="71">
        <f>AU458</f>
        <v>0</v>
      </c>
      <c r="AQ538" s="42">
        <f>SUM(AQ535:AQ537)</f>
        <v>0</v>
      </c>
      <c r="AR538" s="42">
        <f t="shared" ref="AR538" si="466">SUM(AR535:AR537)</f>
        <v>0</v>
      </c>
      <c r="AS538" s="42">
        <f t="shared" ref="AS538" si="467">SUM(AS535:AS537)</f>
        <v>0</v>
      </c>
      <c r="AT538" s="42">
        <f t="shared" ref="AT538" si="468">SUM(AT535:AT537)</f>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469">SUM(J541:L541)</f>
        <v>0</v>
      </c>
      <c r="N541" s="6"/>
      <c r="P541" s="8">
        <v>1</v>
      </c>
      <c r="Q541" s="7" t="s">
        <v>28</v>
      </c>
      <c r="R541" s="376"/>
      <c r="S541" s="376"/>
      <c r="T541" s="376"/>
      <c r="U541" s="376"/>
      <c r="V541" s="376"/>
      <c r="W541" s="376"/>
      <c r="X541" s="376"/>
      <c r="Y541" s="95">
        <f t="shared" ref="Y541:Y552" si="470">AU461</f>
        <v>0</v>
      </c>
      <c r="Z541" s="13">
        <v>0</v>
      </c>
      <c r="AA541" s="13">
        <v>0</v>
      </c>
      <c r="AB541" s="13">
        <v>0</v>
      </c>
      <c r="AC541" s="60">
        <f t="shared" ref="AC541:AC551" si="471">SUM(Z541:AB541)</f>
        <v>0</v>
      </c>
      <c r="AD541" s="61">
        <f t="shared" ref="AD541:AD551" si="472">M541-AC541</f>
        <v>0</v>
      </c>
      <c r="AE541" s="6"/>
      <c r="AG541" s="8">
        <v>1</v>
      </c>
      <c r="AH541" s="7" t="s">
        <v>28</v>
      </c>
      <c r="AI541" s="376"/>
      <c r="AJ541" s="376"/>
      <c r="AK541" s="376"/>
      <c r="AL541" s="376"/>
      <c r="AM541" s="376"/>
      <c r="AN541" s="376"/>
      <c r="AO541" s="376"/>
      <c r="AP541" s="70">
        <f t="shared" ref="AP541:AP552" si="473">AU461</f>
        <v>0</v>
      </c>
      <c r="AQ541" s="13">
        <v>0</v>
      </c>
      <c r="AR541" s="13">
        <v>0</v>
      </c>
      <c r="AS541" s="13">
        <v>0</v>
      </c>
      <c r="AT541" s="44">
        <f t="shared" ref="AT541:AT551" si="474">SUM(AQ541:AS541)</f>
        <v>0</v>
      </c>
      <c r="AU541" s="45">
        <f t="shared" ref="AU541:AU552" si="475">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469"/>
        <v>0</v>
      </c>
      <c r="N542" s="6"/>
      <c r="P542" s="8">
        <v>2</v>
      </c>
      <c r="Q542" s="7" t="s">
        <v>31</v>
      </c>
      <c r="R542" s="376"/>
      <c r="S542" s="376"/>
      <c r="T542" s="376"/>
      <c r="U542" s="376"/>
      <c r="V542" s="376"/>
      <c r="W542" s="376"/>
      <c r="X542" s="376"/>
      <c r="Y542" s="95">
        <f t="shared" si="470"/>
        <v>0</v>
      </c>
      <c r="Z542" s="13">
        <v>0</v>
      </c>
      <c r="AA542" s="13">
        <v>0</v>
      </c>
      <c r="AB542" s="13">
        <v>0</v>
      </c>
      <c r="AC542" s="60">
        <f t="shared" si="471"/>
        <v>0</v>
      </c>
      <c r="AD542" s="61">
        <f t="shared" si="472"/>
        <v>0</v>
      </c>
      <c r="AE542" s="6"/>
      <c r="AG542" s="8">
        <v>2</v>
      </c>
      <c r="AH542" s="7" t="s">
        <v>31</v>
      </c>
      <c r="AI542" s="376"/>
      <c r="AJ542" s="376"/>
      <c r="AK542" s="376"/>
      <c r="AL542" s="376"/>
      <c r="AM542" s="376"/>
      <c r="AN542" s="376"/>
      <c r="AO542" s="376"/>
      <c r="AP542" s="70">
        <f t="shared" si="473"/>
        <v>0</v>
      </c>
      <c r="AQ542" s="13">
        <v>0</v>
      </c>
      <c r="AR542" s="13">
        <v>0</v>
      </c>
      <c r="AS542" s="13">
        <v>0</v>
      </c>
      <c r="AT542" s="44">
        <f t="shared" si="474"/>
        <v>0</v>
      </c>
      <c r="AU542" s="45">
        <f t="shared" si="475"/>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470"/>
        <v>0</v>
      </c>
      <c r="Z543" s="13">
        <v>0</v>
      </c>
      <c r="AA543" s="13">
        <v>0</v>
      </c>
      <c r="AB543" s="13">
        <v>0</v>
      </c>
      <c r="AC543" s="60">
        <f t="shared" si="471"/>
        <v>0</v>
      </c>
      <c r="AD543" s="61">
        <f t="shared" si="472"/>
        <v>0</v>
      </c>
      <c r="AE543" s="6"/>
      <c r="AG543" s="8">
        <v>3</v>
      </c>
      <c r="AH543" s="7" t="s">
        <v>32</v>
      </c>
      <c r="AI543" s="376"/>
      <c r="AJ543" s="376"/>
      <c r="AK543" s="376"/>
      <c r="AL543" s="376"/>
      <c r="AM543" s="376"/>
      <c r="AN543" s="376"/>
      <c r="AO543" s="376"/>
      <c r="AP543" s="70">
        <f t="shared" si="473"/>
        <v>0</v>
      </c>
      <c r="AQ543" s="13">
        <v>0</v>
      </c>
      <c r="AR543" s="13">
        <v>0</v>
      </c>
      <c r="AS543" s="13">
        <v>0</v>
      </c>
      <c r="AT543" s="44">
        <f>SUM(AQ543:AS543)</f>
        <v>0</v>
      </c>
      <c r="AU543" s="45">
        <f t="shared" si="475"/>
        <v>0</v>
      </c>
    </row>
    <row r="544" spans="1:47" x14ac:dyDescent="0.35">
      <c r="A544" s="8">
        <v>4</v>
      </c>
      <c r="B544" s="7" t="s">
        <v>68</v>
      </c>
      <c r="C544" s="376"/>
      <c r="D544" s="376"/>
      <c r="E544" s="376"/>
      <c r="F544" s="376"/>
      <c r="G544" s="376"/>
      <c r="H544" s="376"/>
      <c r="I544" s="376"/>
      <c r="J544" s="13">
        <v>0</v>
      </c>
      <c r="K544" s="13">
        <v>0</v>
      </c>
      <c r="L544" s="13">
        <v>0</v>
      </c>
      <c r="M544" s="15">
        <f t="shared" si="469"/>
        <v>0</v>
      </c>
      <c r="N544" s="6"/>
      <c r="P544" s="8">
        <v>4</v>
      </c>
      <c r="Q544" s="7" t="s">
        <v>68</v>
      </c>
      <c r="R544" s="376"/>
      <c r="S544" s="376"/>
      <c r="T544" s="376"/>
      <c r="U544" s="376"/>
      <c r="V544" s="376"/>
      <c r="W544" s="376"/>
      <c r="X544" s="376"/>
      <c r="Y544" s="95">
        <f t="shared" si="470"/>
        <v>0</v>
      </c>
      <c r="Z544" s="13">
        <v>0</v>
      </c>
      <c r="AA544" s="13">
        <v>0</v>
      </c>
      <c r="AB544" s="13">
        <v>0</v>
      </c>
      <c r="AC544" s="60">
        <f t="shared" si="471"/>
        <v>0</v>
      </c>
      <c r="AD544" s="61">
        <f t="shared" si="472"/>
        <v>0</v>
      </c>
      <c r="AE544" s="6"/>
      <c r="AG544" s="8">
        <v>4</v>
      </c>
      <c r="AH544" s="7" t="s">
        <v>68</v>
      </c>
      <c r="AI544" s="376"/>
      <c r="AJ544" s="376"/>
      <c r="AK544" s="376"/>
      <c r="AL544" s="376"/>
      <c r="AM544" s="376"/>
      <c r="AN544" s="376"/>
      <c r="AO544" s="376"/>
      <c r="AP544" s="70">
        <f t="shared" si="473"/>
        <v>0</v>
      </c>
      <c r="AQ544" s="13">
        <v>0</v>
      </c>
      <c r="AR544" s="13">
        <v>0</v>
      </c>
      <c r="AS544" s="13">
        <v>0</v>
      </c>
      <c r="AT544" s="44">
        <f t="shared" si="474"/>
        <v>0</v>
      </c>
      <c r="AU544" s="45">
        <f t="shared" si="475"/>
        <v>0</v>
      </c>
    </row>
    <row r="545" spans="1:134" x14ac:dyDescent="0.35">
      <c r="A545" s="8">
        <v>5</v>
      </c>
      <c r="B545" s="7" t="s">
        <v>29</v>
      </c>
      <c r="C545" s="376"/>
      <c r="D545" s="376"/>
      <c r="E545" s="376"/>
      <c r="F545" s="376"/>
      <c r="G545" s="376"/>
      <c r="H545" s="376"/>
      <c r="I545" s="376"/>
      <c r="J545" s="13">
        <v>0</v>
      </c>
      <c r="K545" s="13">
        <v>0</v>
      </c>
      <c r="L545" s="13">
        <v>0</v>
      </c>
      <c r="M545" s="15">
        <f t="shared" si="469"/>
        <v>0</v>
      </c>
      <c r="N545" s="6"/>
      <c r="P545" s="8">
        <v>5</v>
      </c>
      <c r="Q545" s="7" t="s">
        <v>29</v>
      </c>
      <c r="R545" s="376"/>
      <c r="S545" s="376"/>
      <c r="T545" s="376"/>
      <c r="U545" s="376"/>
      <c r="V545" s="376"/>
      <c r="W545" s="376"/>
      <c r="X545" s="376"/>
      <c r="Y545" s="95">
        <f t="shared" si="470"/>
        <v>0</v>
      </c>
      <c r="Z545" s="13">
        <v>0</v>
      </c>
      <c r="AA545" s="13">
        <v>0</v>
      </c>
      <c r="AB545" s="13">
        <v>0</v>
      </c>
      <c r="AC545" s="60">
        <f t="shared" si="471"/>
        <v>0</v>
      </c>
      <c r="AD545" s="61">
        <f t="shared" si="472"/>
        <v>0</v>
      </c>
      <c r="AE545" s="6"/>
      <c r="AG545" s="8">
        <v>5</v>
      </c>
      <c r="AH545" s="7" t="s">
        <v>29</v>
      </c>
      <c r="AI545" s="376"/>
      <c r="AJ545" s="376"/>
      <c r="AK545" s="376"/>
      <c r="AL545" s="376"/>
      <c r="AM545" s="376"/>
      <c r="AN545" s="376"/>
      <c r="AO545" s="376"/>
      <c r="AP545" s="70">
        <f t="shared" si="473"/>
        <v>0</v>
      </c>
      <c r="AQ545" s="13">
        <v>0</v>
      </c>
      <c r="AR545" s="13">
        <v>0</v>
      </c>
      <c r="AS545" s="13">
        <v>0</v>
      </c>
      <c r="AT545" s="44">
        <f t="shared" si="474"/>
        <v>0</v>
      </c>
      <c r="AU545" s="45">
        <f t="shared" si="475"/>
        <v>0</v>
      </c>
    </row>
    <row r="546" spans="1:134" x14ac:dyDescent="0.35">
      <c r="A546" s="8">
        <v>6</v>
      </c>
      <c r="B546" s="7" t="s">
        <v>30</v>
      </c>
      <c r="C546" s="376"/>
      <c r="D546" s="376"/>
      <c r="E546" s="376"/>
      <c r="F546" s="376"/>
      <c r="G546" s="376"/>
      <c r="H546" s="376"/>
      <c r="I546" s="376"/>
      <c r="J546" s="13">
        <v>0</v>
      </c>
      <c r="K546" s="13">
        <v>0</v>
      </c>
      <c r="L546" s="13">
        <v>0</v>
      </c>
      <c r="M546" s="15">
        <f t="shared" si="469"/>
        <v>0</v>
      </c>
      <c r="N546" s="6"/>
      <c r="P546" s="8">
        <v>6</v>
      </c>
      <c r="Q546" s="7" t="s">
        <v>30</v>
      </c>
      <c r="R546" s="376"/>
      <c r="S546" s="376"/>
      <c r="T546" s="376"/>
      <c r="U546" s="376"/>
      <c r="V546" s="376"/>
      <c r="W546" s="376"/>
      <c r="X546" s="376"/>
      <c r="Y546" s="95">
        <f t="shared" si="470"/>
        <v>0</v>
      </c>
      <c r="Z546" s="13">
        <v>0</v>
      </c>
      <c r="AA546" s="13">
        <v>0</v>
      </c>
      <c r="AB546" s="13">
        <v>0</v>
      </c>
      <c r="AC546" s="60">
        <f>SUM(Z546:AB546)</f>
        <v>0</v>
      </c>
      <c r="AD546" s="61">
        <f t="shared" si="472"/>
        <v>0</v>
      </c>
      <c r="AE546" s="6"/>
      <c r="AG546" s="8">
        <v>6</v>
      </c>
      <c r="AH546" s="7" t="s">
        <v>30</v>
      </c>
      <c r="AI546" s="376"/>
      <c r="AJ546" s="376"/>
      <c r="AK546" s="376"/>
      <c r="AL546" s="376"/>
      <c r="AM546" s="376"/>
      <c r="AN546" s="376"/>
      <c r="AO546" s="376"/>
      <c r="AP546" s="70">
        <f t="shared" si="473"/>
        <v>0</v>
      </c>
      <c r="AQ546" s="13">
        <v>0</v>
      </c>
      <c r="AR546" s="13">
        <v>0</v>
      </c>
      <c r="AS546" s="13">
        <v>0</v>
      </c>
      <c r="AT546" s="44">
        <f t="shared" si="474"/>
        <v>0</v>
      </c>
      <c r="AU546" s="45">
        <f t="shared" si="475"/>
        <v>0</v>
      </c>
    </row>
    <row r="547" spans="1:134" x14ac:dyDescent="0.35">
      <c r="A547" s="8">
        <v>7</v>
      </c>
      <c r="B547" s="7" t="s">
        <v>34</v>
      </c>
      <c r="C547" s="376"/>
      <c r="D547" s="376"/>
      <c r="E547" s="376"/>
      <c r="F547" s="376"/>
      <c r="G547" s="376"/>
      <c r="H547" s="376"/>
      <c r="I547" s="376"/>
      <c r="J547" s="13">
        <v>0</v>
      </c>
      <c r="K547" s="13">
        <v>0</v>
      </c>
      <c r="L547" s="13">
        <v>0</v>
      </c>
      <c r="M547" s="15">
        <f t="shared" si="469"/>
        <v>0</v>
      </c>
      <c r="N547" s="6"/>
      <c r="P547" s="8">
        <v>7</v>
      </c>
      <c r="Q547" s="7" t="s">
        <v>34</v>
      </c>
      <c r="R547" s="376"/>
      <c r="S547" s="376"/>
      <c r="T547" s="376"/>
      <c r="U547" s="376"/>
      <c r="V547" s="376"/>
      <c r="W547" s="376"/>
      <c r="X547" s="376"/>
      <c r="Y547" s="95">
        <f t="shared" si="470"/>
        <v>0</v>
      </c>
      <c r="Z547" s="13">
        <v>0</v>
      </c>
      <c r="AA547" s="13">
        <v>0</v>
      </c>
      <c r="AB547" s="13">
        <v>0</v>
      </c>
      <c r="AC547" s="60">
        <f t="shared" si="471"/>
        <v>0</v>
      </c>
      <c r="AD547" s="61">
        <f t="shared" si="472"/>
        <v>0</v>
      </c>
      <c r="AE547" s="6"/>
      <c r="AG547" s="8">
        <v>7</v>
      </c>
      <c r="AH547" s="7" t="s">
        <v>34</v>
      </c>
      <c r="AI547" s="376"/>
      <c r="AJ547" s="376"/>
      <c r="AK547" s="376"/>
      <c r="AL547" s="376"/>
      <c r="AM547" s="376"/>
      <c r="AN547" s="376"/>
      <c r="AO547" s="376"/>
      <c r="AP547" s="70">
        <f t="shared" si="473"/>
        <v>0</v>
      </c>
      <c r="AQ547" s="13">
        <v>0</v>
      </c>
      <c r="AR547" s="13">
        <v>0</v>
      </c>
      <c r="AS547" s="13">
        <v>0</v>
      </c>
      <c r="AT547" s="44">
        <f t="shared" si="474"/>
        <v>0</v>
      </c>
      <c r="AU547" s="45">
        <f t="shared" si="475"/>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470"/>
        <v>0</v>
      </c>
      <c r="Z548" s="13">
        <v>0</v>
      </c>
      <c r="AA548" s="13">
        <v>0</v>
      </c>
      <c r="AB548" s="13">
        <v>0</v>
      </c>
      <c r="AC548" s="60">
        <f t="shared" si="471"/>
        <v>0</v>
      </c>
      <c r="AD548" s="61">
        <f t="shared" si="472"/>
        <v>0</v>
      </c>
      <c r="AE548" s="6"/>
      <c r="AG548" s="8">
        <v>8</v>
      </c>
      <c r="AH548" s="7" t="s">
        <v>35</v>
      </c>
      <c r="AI548" s="376"/>
      <c r="AJ548" s="376"/>
      <c r="AK548" s="376"/>
      <c r="AL548" s="376"/>
      <c r="AM548" s="376"/>
      <c r="AN548" s="376"/>
      <c r="AO548" s="376"/>
      <c r="AP548" s="70">
        <f t="shared" si="473"/>
        <v>0</v>
      </c>
      <c r="AQ548" s="13">
        <v>0</v>
      </c>
      <c r="AR548" s="13">
        <v>0</v>
      </c>
      <c r="AS548" s="13">
        <v>0</v>
      </c>
      <c r="AT548" s="44">
        <f t="shared" si="474"/>
        <v>0</v>
      </c>
      <c r="AU548" s="45">
        <f t="shared" si="475"/>
        <v>0</v>
      </c>
    </row>
    <row r="549" spans="1:134" x14ac:dyDescent="0.35">
      <c r="A549" s="8">
        <v>9</v>
      </c>
      <c r="B549" s="7" t="s">
        <v>49</v>
      </c>
      <c r="C549" s="376"/>
      <c r="D549" s="376"/>
      <c r="E549" s="376"/>
      <c r="F549" s="376"/>
      <c r="G549" s="376"/>
      <c r="H549" s="376"/>
      <c r="I549" s="376"/>
      <c r="J549" s="13">
        <v>0</v>
      </c>
      <c r="K549" s="13">
        <v>0</v>
      </c>
      <c r="L549" s="13">
        <v>0</v>
      </c>
      <c r="M549" s="15">
        <f t="shared" si="469"/>
        <v>0</v>
      </c>
      <c r="N549" s="6"/>
      <c r="P549" s="8">
        <v>9</v>
      </c>
      <c r="Q549" s="7" t="s">
        <v>49</v>
      </c>
      <c r="R549" s="376"/>
      <c r="S549" s="376"/>
      <c r="T549" s="376"/>
      <c r="U549" s="376"/>
      <c r="V549" s="376"/>
      <c r="W549" s="376"/>
      <c r="X549" s="376"/>
      <c r="Y549" s="95">
        <f t="shared" si="470"/>
        <v>0</v>
      </c>
      <c r="Z549" s="13">
        <v>0</v>
      </c>
      <c r="AA549" s="13">
        <v>0</v>
      </c>
      <c r="AB549" s="13">
        <v>0</v>
      </c>
      <c r="AC549" s="60">
        <f t="shared" si="471"/>
        <v>0</v>
      </c>
      <c r="AD549" s="61">
        <f t="shared" si="472"/>
        <v>0</v>
      </c>
      <c r="AE549" s="6"/>
      <c r="AG549" s="8">
        <v>9</v>
      </c>
      <c r="AH549" s="7" t="s">
        <v>49</v>
      </c>
      <c r="AI549" s="376"/>
      <c r="AJ549" s="376"/>
      <c r="AK549" s="376"/>
      <c r="AL549" s="376"/>
      <c r="AM549" s="376"/>
      <c r="AN549" s="376"/>
      <c r="AO549" s="376"/>
      <c r="AP549" s="70">
        <f t="shared" si="473"/>
        <v>0</v>
      </c>
      <c r="AQ549" s="13">
        <v>0</v>
      </c>
      <c r="AR549" s="13">
        <v>0</v>
      </c>
      <c r="AS549" s="13">
        <v>0</v>
      </c>
      <c r="AT549" s="44">
        <f t="shared" si="474"/>
        <v>0</v>
      </c>
      <c r="AU549" s="45">
        <f t="shared" si="475"/>
        <v>0</v>
      </c>
    </row>
    <row r="550" spans="1:134" x14ac:dyDescent="0.35">
      <c r="A550" s="8">
        <v>10</v>
      </c>
      <c r="B550" s="77" t="s">
        <v>198</v>
      </c>
      <c r="C550" s="376"/>
      <c r="D550" s="376"/>
      <c r="E550" s="376"/>
      <c r="F550" s="376"/>
      <c r="G550" s="376"/>
      <c r="H550" s="376"/>
      <c r="I550" s="376"/>
      <c r="J550" s="13">
        <v>0</v>
      </c>
      <c r="K550" s="13">
        <v>0</v>
      </c>
      <c r="L550" s="13">
        <v>0</v>
      </c>
      <c r="M550" s="15">
        <f t="shared" si="469"/>
        <v>0</v>
      </c>
      <c r="N550" s="6"/>
      <c r="P550" s="8">
        <v>10</v>
      </c>
      <c r="Q550" s="77" t="s">
        <v>198</v>
      </c>
      <c r="R550" s="471"/>
      <c r="S550" s="471"/>
      <c r="T550" s="471"/>
      <c r="U550" s="471"/>
      <c r="V550" s="471"/>
      <c r="W550" s="471"/>
      <c r="X550" s="471"/>
      <c r="Y550" s="95">
        <f t="shared" si="470"/>
        <v>0</v>
      </c>
      <c r="Z550" s="13">
        <v>0</v>
      </c>
      <c r="AA550" s="13">
        <v>0</v>
      </c>
      <c r="AB550" s="13">
        <v>0</v>
      </c>
      <c r="AC550" s="60">
        <f t="shared" si="471"/>
        <v>0</v>
      </c>
      <c r="AD550" s="61">
        <f t="shared" si="472"/>
        <v>0</v>
      </c>
      <c r="AE550" s="6"/>
      <c r="AG550" s="8">
        <v>10</v>
      </c>
      <c r="AH550" s="77" t="s">
        <v>198</v>
      </c>
      <c r="AI550" s="471"/>
      <c r="AJ550" s="471"/>
      <c r="AK550" s="471"/>
      <c r="AL550" s="471"/>
      <c r="AM550" s="471"/>
      <c r="AN550" s="471"/>
      <c r="AO550" s="471"/>
      <c r="AP550" s="70">
        <f t="shared" si="473"/>
        <v>0</v>
      </c>
      <c r="AQ550" s="13">
        <v>0</v>
      </c>
      <c r="AR550" s="13">
        <v>0</v>
      </c>
      <c r="AS550" s="13">
        <v>0</v>
      </c>
      <c r="AT550" s="44">
        <f t="shared" si="474"/>
        <v>0</v>
      </c>
      <c r="AU550" s="45">
        <f t="shared" si="475"/>
        <v>0</v>
      </c>
    </row>
    <row r="551" spans="1:134" x14ac:dyDescent="0.35">
      <c r="A551" s="8">
        <v>11</v>
      </c>
      <c r="B551" s="77" t="s">
        <v>198</v>
      </c>
      <c r="C551" s="376"/>
      <c r="D551" s="376"/>
      <c r="E551" s="376"/>
      <c r="F551" s="376"/>
      <c r="G551" s="376"/>
      <c r="H551" s="376"/>
      <c r="I551" s="376"/>
      <c r="J551" s="13">
        <v>0</v>
      </c>
      <c r="K551" s="13">
        <v>0</v>
      </c>
      <c r="L551" s="13">
        <v>0</v>
      </c>
      <c r="M551" s="15">
        <f t="shared" si="469"/>
        <v>0</v>
      </c>
      <c r="N551" s="6"/>
      <c r="P551" s="8">
        <v>11</v>
      </c>
      <c r="Q551" s="77" t="s">
        <v>198</v>
      </c>
      <c r="R551" s="471"/>
      <c r="S551" s="471"/>
      <c r="T551" s="471"/>
      <c r="U551" s="471"/>
      <c r="V551" s="471"/>
      <c r="W551" s="471"/>
      <c r="X551" s="471"/>
      <c r="Y551" s="95">
        <f t="shared" si="470"/>
        <v>0</v>
      </c>
      <c r="Z551" s="13">
        <v>0</v>
      </c>
      <c r="AA551" s="13">
        <v>0</v>
      </c>
      <c r="AB551" s="13">
        <v>0</v>
      </c>
      <c r="AC551" s="60">
        <f t="shared" si="471"/>
        <v>0</v>
      </c>
      <c r="AD551" s="61">
        <f t="shared" si="472"/>
        <v>0</v>
      </c>
      <c r="AE551" s="6"/>
      <c r="AG551" s="8">
        <v>11</v>
      </c>
      <c r="AH551" s="77" t="s">
        <v>198</v>
      </c>
      <c r="AI551" s="471"/>
      <c r="AJ551" s="471"/>
      <c r="AK551" s="471"/>
      <c r="AL551" s="471"/>
      <c r="AM551" s="471"/>
      <c r="AN551" s="471"/>
      <c r="AO551" s="471"/>
      <c r="AP551" s="70">
        <f t="shared" si="473"/>
        <v>0</v>
      </c>
      <c r="AQ551" s="13">
        <v>0</v>
      </c>
      <c r="AR551" s="13">
        <v>0</v>
      </c>
      <c r="AS551" s="13">
        <v>0</v>
      </c>
      <c r="AT551" s="44">
        <f t="shared" si="474"/>
        <v>0</v>
      </c>
      <c r="AU551" s="45">
        <f t="shared" si="475"/>
        <v>0</v>
      </c>
    </row>
    <row r="552" spans="1:134" ht="16" thickBot="1" x14ac:dyDescent="0.4">
      <c r="A552" s="379" t="s">
        <v>36</v>
      </c>
      <c r="B552" s="380"/>
      <c r="C552" s="380"/>
      <c r="D552" s="380"/>
      <c r="E552" s="380"/>
      <c r="F552" s="380"/>
      <c r="G552" s="380"/>
      <c r="H552" s="380"/>
      <c r="I552" s="380"/>
      <c r="J552" s="22">
        <f>SUM(J541:J551)</f>
        <v>0</v>
      </c>
      <c r="K552" s="22">
        <f t="shared" ref="K552" si="476">SUM(K541:K551)</f>
        <v>0</v>
      </c>
      <c r="L552" s="22">
        <f t="shared" ref="L552" si="477">SUM(L541:L551)</f>
        <v>0</v>
      </c>
      <c r="M552" s="16">
        <f t="shared" si="469"/>
        <v>0</v>
      </c>
      <c r="N552" s="6"/>
      <c r="P552" s="379" t="s">
        <v>36</v>
      </c>
      <c r="Q552" s="380"/>
      <c r="R552" s="380"/>
      <c r="S552" s="380"/>
      <c r="T552" s="380"/>
      <c r="U552" s="380"/>
      <c r="V552" s="380"/>
      <c r="W552" s="380"/>
      <c r="X552" s="380"/>
      <c r="Y552" s="119">
        <f t="shared" si="470"/>
        <v>0</v>
      </c>
      <c r="Z552" s="67">
        <f>SUM(Z541:Z551)</f>
        <v>0</v>
      </c>
      <c r="AA552" s="67">
        <f t="shared" ref="AA552" si="478">SUM(AA541:AA551)</f>
        <v>0</v>
      </c>
      <c r="AB552" s="67">
        <f>SUM(AB541:AB551)</f>
        <v>0</v>
      </c>
      <c r="AC552" s="67">
        <f t="shared" ref="AC552:AD552" si="479">SUM(AC541:AC551)</f>
        <v>0</v>
      </c>
      <c r="AD552" s="59">
        <f t="shared" si="479"/>
        <v>0</v>
      </c>
      <c r="AE552" s="6"/>
      <c r="AG552" s="379" t="s">
        <v>36</v>
      </c>
      <c r="AH552" s="380"/>
      <c r="AI552" s="380"/>
      <c r="AJ552" s="380"/>
      <c r="AK552" s="380"/>
      <c r="AL552" s="380"/>
      <c r="AM552" s="380"/>
      <c r="AN552" s="380"/>
      <c r="AO552" s="380"/>
      <c r="AP552" s="71">
        <f t="shared" si="473"/>
        <v>0</v>
      </c>
      <c r="AQ552" s="42">
        <f>SUM(AQ541:AQ551)</f>
        <v>0</v>
      </c>
      <c r="AR552" s="42">
        <f t="shared" ref="AR552" si="480">SUM(AR541:AR551)</f>
        <v>0</v>
      </c>
      <c r="AS552" s="42">
        <f t="shared" ref="AS552" si="481">SUM(AS541:AS551)</f>
        <v>0</v>
      </c>
      <c r="AT552" s="42">
        <f t="shared" ref="AT552" si="482">SUM(AT541:AT551)</f>
        <v>0</v>
      </c>
      <c r="AU552" s="43">
        <f t="shared" si="475"/>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83">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84">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AcXEKMwbIaMXMOfBGBrZvZHit3q7+OI92xkys2kHbWaGCpvGVoqKAiQe5aiFJDFSZ0Sgj5mZ0To172wN7JZJzg==" saltValue="SfEWO3pT4iR6ci5izXqJmg==" spinCount="100000" sheet="1" formatCells="0" formatColumns="0" formatRows="0" insertColumns="0"/>
  <mergeCells count="1917">
    <mergeCell ref="AO488:AP488"/>
    <mergeCell ref="AP564:AQ564"/>
    <mergeCell ref="AR564:AS564"/>
    <mergeCell ref="AP164:AQ164"/>
    <mergeCell ref="AR164:AS164"/>
    <mergeCell ref="AP166:AQ166"/>
    <mergeCell ref="AP244:AQ244"/>
    <mergeCell ref="AO568:AP568"/>
    <mergeCell ref="AQ568:AS568"/>
    <mergeCell ref="AQ488:AS488"/>
    <mergeCell ref="AG485:AH485"/>
    <mergeCell ref="AI485:AJ485"/>
    <mergeCell ref="AK485:AL485"/>
    <mergeCell ref="AP484:AQ484"/>
    <mergeCell ref="AR484:AS484"/>
    <mergeCell ref="AK564:AL564"/>
    <mergeCell ref="AK565:AL565"/>
    <mergeCell ref="AP565:AS565"/>
    <mergeCell ref="AG360:AH360"/>
    <mergeCell ref="AI360:AJ360"/>
    <mergeCell ref="AG434:AH434"/>
    <mergeCell ref="AI434:AJ434"/>
    <mergeCell ref="AI471:AO471"/>
    <mergeCell ref="AG472:AO472"/>
    <mergeCell ref="AG481:AO481"/>
    <mergeCell ref="AG484:AH484"/>
    <mergeCell ref="AI484:AJ484"/>
    <mergeCell ref="AK484:AL484"/>
    <mergeCell ref="AI464:AO464"/>
    <mergeCell ref="AI465:AO465"/>
    <mergeCell ref="AI466:AO466"/>
    <mergeCell ref="AI467:AO467"/>
    <mergeCell ref="AO168:AP168"/>
    <mergeCell ref="AQ168:AS168"/>
    <mergeCell ref="A123:B123"/>
    <mergeCell ref="A203:B203"/>
    <mergeCell ref="A283:B283"/>
    <mergeCell ref="A363:B363"/>
    <mergeCell ref="B485:C485"/>
    <mergeCell ref="P485:R485"/>
    <mergeCell ref="T485:U485"/>
    <mergeCell ref="AI119:AJ119"/>
    <mergeCell ref="AQ156:AT156"/>
    <mergeCell ref="AG212:AO212"/>
    <mergeCell ref="AI229:AO229"/>
    <mergeCell ref="AP84:AQ84"/>
    <mergeCell ref="AI346:AJ346"/>
    <mergeCell ref="AI468:AO468"/>
    <mergeCell ref="AG409:AH409"/>
    <mergeCell ref="AI409:AJ409"/>
    <mergeCell ref="AQ408:AS408"/>
    <mergeCell ref="AI383:AO383"/>
    <mergeCell ref="R470:X470"/>
    <mergeCell ref="AI470:AO470"/>
    <mergeCell ref="P436:AC436"/>
    <mergeCell ref="A438:B438"/>
    <mergeCell ref="P438:Q438"/>
    <mergeCell ref="A439:B439"/>
    <mergeCell ref="P439:Q439"/>
    <mergeCell ref="AG436:AT436"/>
    <mergeCell ref="A374:I374"/>
    <mergeCell ref="P374:X374"/>
    <mergeCell ref="AG374:AO374"/>
    <mergeCell ref="B375:I375"/>
    <mergeCell ref="AJ8:AL8"/>
    <mergeCell ref="AJ9:AL9"/>
    <mergeCell ref="AJ10:AL10"/>
    <mergeCell ref="AJ11:AL11"/>
    <mergeCell ref="AJ12:AL12"/>
    <mergeCell ref="AJ13:AL13"/>
    <mergeCell ref="AJ15:AL15"/>
    <mergeCell ref="Q8:R8"/>
    <mergeCell ref="Q9:R9"/>
    <mergeCell ref="Q10:R10"/>
    <mergeCell ref="Q11:R11"/>
    <mergeCell ref="Q12:R12"/>
    <mergeCell ref="Q13:R13"/>
    <mergeCell ref="Q14:R14"/>
    <mergeCell ref="Q15:R15"/>
    <mergeCell ref="S8:U8"/>
    <mergeCell ref="S9:U9"/>
    <mergeCell ref="S10:U10"/>
    <mergeCell ref="S11:U11"/>
    <mergeCell ref="S12:U12"/>
    <mergeCell ref="S13:U13"/>
    <mergeCell ref="S14:U14"/>
    <mergeCell ref="D10:F10"/>
    <mergeCell ref="D11:F11"/>
    <mergeCell ref="D12:F12"/>
    <mergeCell ref="D13:F13"/>
    <mergeCell ref="D14:F14"/>
    <mergeCell ref="D15:F15"/>
    <mergeCell ref="A360:B360"/>
    <mergeCell ref="C360:D360"/>
    <mergeCell ref="A361:B361"/>
    <mergeCell ref="B295:I295"/>
    <mergeCell ref="A284:M284"/>
    <mergeCell ref="A185:M185"/>
    <mergeCell ref="A118:B118"/>
    <mergeCell ref="C118:D118"/>
    <mergeCell ref="A34:B34"/>
    <mergeCell ref="A212:I212"/>
    <mergeCell ref="A260:B260"/>
    <mergeCell ref="C260:F260"/>
    <mergeCell ref="H260:M260"/>
    <mergeCell ref="A280:B280"/>
    <mergeCell ref="C280:D280"/>
    <mergeCell ref="C358:D358"/>
    <mergeCell ref="A22:B22"/>
    <mergeCell ref="C22:M22"/>
    <mergeCell ref="A261:B261"/>
    <mergeCell ref="C302:I302"/>
    <mergeCell ref="A18:M18"/>
    <mergeCell ref="A40:B40"/>
    <mergeCell ref="C40:D40"/>
    <mergeCell ref="A48:I48"/>
    <mergeCell ref="B88:C88"/>
    <mergeCell ref="R70:Y70"/>
    <mergeCell ref="R71:Y71"/>
    <mergeCell ref="C467:I467"/>
    <mergeCell ref="R467:X467"/>
    <mergeCell ref="A472:I472"/>
    <mergeCell ref="P472:X472"/>
    <mergeCell ref="A475:I475"/>
    <mergeCell ref="C471:I471"/>
    <mergeCell ref="R471:X471"/>
    <mergeCell ref="B484:C484"/>
    <mergeCell ref="P484:R484"/>
    <mergeCell ref="T484:U484"/>
    <mergeCell ref="X484:Y484"/>
    <mergeCell ref="C464:I464"/>
    <mergeCell ref="R464:X464"/>
    <mergeCell ref="C465:I465"/>
    <mergeCell ref="R465:X465"/>
    <mergeCell ref="C466:I466"/>
    <mergeCell ref="R466:X466"/>
    <mergeCell ref="C468:I468"/>
    <mergeCell ref="R468:X468"/>
    <mergeCell ref="P319:X319"/>
    <mergeCell ref="A396:I396"/>
    <mergeCell ref="J396:M396"/>
    <mergeCell ref="B450:I450"/>
    <mergeCell ref="Q450:X450"/>
    <mergeCell ref="A458:I458"/>
    <mergeCell ref="R360:S360"/>
    <mergeCell ref="A436:M436"/>
    <mergeCell ref="C469:I469"/>
    <mergeCell ref="R469:X469"/>
    <mergeCell ref="C470:I470"/>
    <mergeCell ref="B2:L2"/>
    <mergeCell ref="C3:L3"/>
    <mergeCell ref="C4:L4"/>
    <mergeCell ref="C5:L5"/>
    <mergeCell ref="AH9:AI9"/>
    <mergeCell ref="AH10:AI10"/>
    <mergeCell ref="AH11:AI11"/>
    <mergeCell ref="AH12:AI12"/>
    <mergeCell ref="AH13:AI13"/>
    <mergeCell ref="AH14:AI14"/>
    <mergeCell ref="AH15:AI15"/>
    <mergeCell ref="B8:C8"/>
    <mergeCell ref="B9:C9"/>
    <mergeCell ref="B10:C10"/>
    <mergeCell ref="B11:C11"/>
    <mergeCell ref="B12:C12"/>
    <mergeCell ref="B13:C13"/>
    <mergeCell ref="B14:C14"/>
    <mergeCell ref="Q2:AA2"/>
    <mergeCell ref="R3:AA3"/>
    <mergeCell ref="R4:AA4"/>
    <mergeCell ref="R5:AA5"/>
    <mergeCell ref="AH2:AR2"/>
    <mergeCell ref="AI3:AR3"/>
    <mergeCell ref="AI4:AR4"/>
    <mergeCell ref="AI5:AR5"/>
    <mergeCell ref="S15:U15"/>
    <mergeCell ref="AH8:AI8"/>
    <mergeCell ref="AJ14:AL14"/>
    <mergeCell ref="B15:C15"/>
    <mergeCell ref="D8:F8"/>
    <mergeCell ref="D9:F9"/>
    <mergeCell ref="Q375:X375"/>
    <mergeCell ref="AH375:AO375"/>
    <mergeCell ref="A447:M447"/>
    <mergeCell ref="AH450:AO450"/>
    <mergeCell ref="B451:I451"/>
    <mergeCell ref="B409:C409"/>
    <mergeCell ref="A443:B443"/>
    <mergeCell ref="P447:AC447"/>
    <mergeCell ref="AG447:AT447"/>
    <mergeCell ref="A448:I448"/>
    <mergeCell ref="P448:X448"/>
    <mergeCell ref="AG448:AO448"/>
    <mergeCell ref="B449:I449"/>
    <mergeCell ref="Q449:X449"/>
    <mergeCell ref="AH449:AO449"/>
    <mergeCell ref="AP406:AQ406"/>
    <mergeCell ref="AO408:AP408"/>
    <mergeCell ref="AI384:AO384"/>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98:I398"/>
    <mergeCell ref="P358:Q358"/>
    <mergeCell ref="R358:S358"/>
    <mergeCell ref="AG358:AH358"/>
    <mergeCell ref="A359:B359"/>
    <mergeCell ref="AI357:AJ357"/>
    <mergeCell ref="AI358:AJ358"/>
    <mergeCell ref="C359:D359"/>
    <mergeCell ref="P359:Q359"/>
    <mergeCell ref="R359:S359"/>
    <mergeCell ref="AG359:AH359"/>
    <mergeCell ref="AI359:AJ359"/>
    <mergeCell ref="P372:X372"/>
    <mergeCell ref="AG372:AO372"/>
    <mergeCell ref="R389:X389"/>
    <mergeCell ref="AI389:AO389"/>
    <mergeCell ref="C363:D363"/>
    <mergeCell ref="R363:S363"/>
    <mergeCell ref="AI363:AJ363"/>
    <mergeCell ref="A364:M364"/>
    <mergeCell ref="P364:AD364"/>
    <mergeCell ref="AG364:AU364"/>
    <mergeCell ref="A365:E365"/>
    <mergeCell ref="P365:T365"/>
    <mergeCell ref="AG365:AK365"/>
    <mergeCell ref="B376:I376"/>
    <mergeCell ref="Q376:X376"/>
    <mergeCell ref="AH376:AO376"/>
    <mergeCell ref="B377:I377"/>
    <mergeCell ref="Q377:X377"/>
    <mergeCell ref="AH377:AO377"/>
    <mergeCell ref="A367:M367"/>
    <mergeCell ref="P367:AC367"/>
    <mergeCell ref="AG319:AO319"/>
    <mergeCell ref="AR319:AS319"/>
    <mergeCell ref="A321:I321"/>
    <mergeCell ref="P321:X321"/>
    <mergeCell ref="AG321:AO321"/>
    <mergeCell ref="B324:C324"/>
    <mergeCell ref="AP324:AQ324"/>
    <mergeCell ref="AR324:AS324"/>
    <mergeCell ref="A345:M345"/>
    <mergeCell ref="P345:AD345"/>
    <mergeCell ref="AG345:AU345"/>
    <mergeCell ref="C346:D346"/>
    <mergeCell ref="R346:S346"/>
    <mergeCell ref="P437:Q437"/>
    <mergeCell ref="R437:S437"/>
    <mergeCell ref="AG437:AH437"/>
    <mergeCell ref="AI437:AJ437"/>
    <mergeCell ref="C350:D350"/>
    <mergeCell ref="R350:S350"/>
    <mergeCell ref="AI350:AJ350"/>
    <mergeCell ref="A356:M356"/>
    <mergeCell ref="P356:AC356"/>
    <mergeCell ref="AG356:AT356"/>
    <mergeCell ref="A357:B357"/>
    <mergeCell ref="C357:D357"/>
    <mergeCell ref="P357:Q357"/>
    <mergeCell ref="R357:S357"/>
    <mergeCell ref="AG357:AH357"/>
    <mergeCell ref="A358:B358"/>
    <mergeCell ref="A372:I372"/>
    <mergeCell ref="P360:Q360"/>
    <mergeCell ref="AP404:AQ404"/>
    <mergeCell ref="Q295:X295"/>
    <mergeCell ref="R309:X309"/>
    <mergeCell ref="AI309:AO309"/>
    <mergeCell ref="C310:I310"/>
    <mergeCell ref="R310:X310"/>
    <mergeCell ref="AI310:AO310"/>
    <mergeCell ref="C311:I311"/>
    <mergeCell ref="R311:X311"/>
    <mergeCell ref="AI311:AO311"/>
    <mergeCell ref="AH295:AO295"/>
    <mergeCell ref="B296:I296"/>
    <mergeCell ref="Q296:X296"/>
    <mergeCell ref="AH296:AO296"/>
    <mergeCell ref="B297:I297"/>
    <mergeCell ref="Q297:X297"/>
    <mergeCell ref="AH297:AO297"/>
    <mergeCell ref="A298:I298"/>
    <mergeCell ref="P298:X298"/>
    <mergeCell ref="AG298:AO298"/>
    <mergeCell ref="A300:I300"/>
    <mergeCell ref="P300:X300"/>
    <mergeCell ref="AG300:AO300"/>
    <mergeCell ref="C301:I301"/>
    <mergeCell ref="R301:X301"/>
    <mergeCell ref="AI301:AO301"/>
    <mergeCell ref="C303:I303"/>
    <mergeCell ref="R303:X303"/>
    <mergeCell ref="AI303:AO303"/>
    <mergeCell ref="C304:I304"/>
    <mergeCell ref="R304:X304"/>
    <mergeCell ref="AI304:AO304"/>
    <mergeCell ref="C305:I305"/>
    <mergeCell ref="AG285:AK285"/>
    <mergeCell ref="A287:M287"/>
    <mergeCell ref="P287:AC287"/>
    <mergeCell ref="A294:I294"/>
    <mergeCell ref="P294:X294"/>
    <mergeCell ref="AG294:AO294"/>
    <mergeCell ref="B290:I290"/>
    <mergeCell ref="Q290:X290"/>
    <mergeCell ref="AH290:AO290"/>
    <mergeCell ref="B291:I291"/>
    <mergeCell ref="Q291:X291"/>
    <mergeCell ref="AH291:AO291"/>
    <mergeCell ref="AG218:AO218"/>
    <mergeCell ref="A220:I220"/>
    <mergeCell ref="P220:X220"/>
    <mergeCell ref="AG220:AO220"/>
    <mergeCell ref="C221:I221"/>
    <mergeCell ref="R221:X221"/>
    <mergeCell ref="AI221:AO221"/>
    <mergeCell ref="C222:I222"/>
    <mergeCell ref="R222:X222"/>
    <mergeCell ref="AI222:AO222"/>
    <mergeCell ref="C223:I223"/>
    <mergeCell ref="R223:X223"/>
    <mergeCell ref="AI223:AO223"/>
    <mergeCell ref="A259:M259"/>
    <mergeCell ref="P259:AD259"/>
    <mergeCell ref="AG259:AU259"/>
    <mergeCell ref="P185:AD185"/>
    <mergeCell ref="AG185:AU185"/>
    <mergeCell ref="C186:D186"/>
    <mergeCell ref="R186:S186"/>
    <mergeCell ref="AI186:AJ186"/>
    <mergeCell ref="C187:D187"/>
    <mergeCell ref="X164:Y164"/>
    <mergeCell ref="AG164:AH164"/>
    <mergeCell ref="AI164:AJ164"/>
    <mergeCell ref="AK164:AL164"/>
    <mergeCell ref="AI182:AU182"/>
    <mergeCell ref="B169:C169"/>
    <mergeCell ref="P169:R169"/>
    <mergeCell ref="AG169:AH169"/>
    <mergeCell ref="AI169:AJ169"/>
    <mergeCell ref="B170:C170"/>
    <mergeCell ref="P170:R170"/>
    <mergeCell ref="AG170:AH170"/>
    <mergeCell ref="AI170:AJ170"/>
    <mergeCell ref="A178:M178"/>
    <mergeCell ref="P178:AD178"/>
    <mergeCell ref="AG178:AU178"/>
    <mergeCell ref="AR166:AS166"/>
    <mergeCell ref="B168:C168"/>
    <mergeCell ref="P168:R168"/>
    <mergeCell ref="T168:U168"/>
    <mergeCell ref="W168:X168"/>
    <mergeCell ref="Y168:AA168"/>
    <mergeCell ref="AG168:AH168"/>
    <mergeCell ref="AP165:AS165"/>
    <mergeCell ref="B166:C166"/>
    <mergeCell ref="P166:R166"/>
    <mergeCell ref="T166:U166"/>
    <mergeCell ref="A179:M179"/>
    <mergeCell ref="P179:AD179"/>
    <mergeCell ref="AG179:AU179"/>
    <mergeCell ref="C180:F180"/>
    <mergeCell ref="H180:M180"/>
    <mergeCell ref="AQ76:AT76"/>
    <mergeCell ref="A78:I78"/>
    <mergeCell ref="K78:L78"/>
    <mergeCell ref="P78:Y78"/>
    <mergeCell ref="AA78:AB78"/>
    <mergeCell ref="AG78:AP78"/>
    <mergeCell ref="AR78:AS78"/>
    <mergeCell ref="A79:I79"/>
    <mergeCell ref="K79:L79"/>
    <mergeCell ref="P79:Y79"/>
    <mergeCell ref="A138:I138"/>
    <mergeCell ref="P138:X138"/>
    <mergeCell ref="AG138:AO138"/>
    <mergeCell ref="C147:I147"/>
    <mergeCell ref="R147:X147"/>
    <mergeCell ref="AI147:AO147"/>
    <mergeCell ref="C148:I148"/>
    <mergeCell ref="R148:X148"/>
    <mergeCell ref="AI148:AO148"/>
    <mergeCell ref="A117:B117"/>
    <mergeCell ref="C117:D117"/>
    <mergeCell ref="P117:Q117"/>
    <mergeCell ref="R117:S117"/>
    <mergeCell ref="AG117:AH117"/>
    <mergeCell ref="AH137:AO137"/>
    <mergeCell ref="AI117:AJ117"/>
    <mergeCell ref="P118:Q118"/>
    <mergeCell ref="R118:S118"/>
    <mergeCell ref="AG118:AH118"/>
    <mergeCell ref="AI118:AJ118"/>
    <mergeCell ref="C71:I71"/>
    <mergeCell ref="C69:I69"/>
    <mergeCell ref="C70:I70"/>
    <mergeCell ref="AH70:AI70"/>
    <mergeCell ref="AJ70:AP70"/>
    <mergeCell ref="AH71:AI71"/>
    <mergeCell ref="AJ71:AP71"/>
    <mergeCell ref="A58:I58"/>
    <mergeCell ref="B55:I55"/>
    <mergeCell ref="A75:I75"/>
    <mergeCell ref="P75:Y75"/>
    <mergeCell ref="AG75:AP75"/>
    <mergeCell ref="A76:I76"/>
    <mergeCell ref="J76:M76"/>
    <mergeCell ref="P76:Y76"/>
    <mergeCell ref="Z76:AC76"/>
    <mergeCell ref="AG76:AP76"/>
    <mergeCell ref="Q55:Y55"/>
    <mergeCell ref="AH55:AP55"/>
    <mergeCell ref="B56:I56"/>
    <mergeCell ref="Q56:Y56"/>
    <mergeCell ref="AH56:AP56"/>
    <mergeCell ref="B57:I57"/>
    <mergeCell ref="Q57:Y57"/>
    <mergeCell ref="AH57:AP57"/>
    <mergeCell ref="A72:I72"/>
    <mergeCell ref="P72:Y72"/>
    <mergeCell ref="AG72:AP72"/>
    <mergeCell ref="P22:R22"/>
    <mergeCell ref="S22:AD22"/>
    <mergeCell ref="AG22:AI22"/>
    <mergeCell ref="AJ22:AU22"/>
    <mergeCell ref="A23:B23"/>
    <mergeCell ref="C23:M23"/>
    <mergeCell ref="P23:R23"/>
    <mergeCell ref="S23:AD23"/>
    <mergeCell ref="AG23:AI23"/>
    <mergeCell ref="AJ23:AU23"/>
    <mergeCell ref="A25:M25"/>
    <mergeCell ref="P25:AD25"/>
    <mergeCell ref="AG25:AU25"/>
    <mergeCell ref="C26:D26"/>
    <mergeCell ref="P26:R26"/>
    <mergeCell ref="S29:T29"/>
    <mergeCell ref="AH29:AI29"/>
    <mergeCell ref="AJ29:AK29"/>
    <mergeCell ref="S26:T26"/>
    <mergeCell ref="AG26:AI26"/>
    <mergeCell ref="AJ26:AK26"/>
    <mergeCell ref="C27:D27"/>
    <mergeCell ref="Q27:R27"/>
    <mergeCell ref="S27:T27"/>
    <mergeCell ref="AH27:AI27"/>
    <mergeCell ref="AJ27:AK27"/>
    <mergeCell ref="C28:D28"/>
    <mergeCell ref="Q28:R28"/>
    <mergeCell ref="S28:T28"/>
    <mergeCell ref="S30:T30"/>
    <mergeCell ref="AH30:AI30"/>
    <mergeCell ref="AJ30:AK30"/>
    <mergeCell ref="C30:D30"/>
    <mergeCell ref="AH28:AI28"/>
    <mergeCell ref="AJ28:AK28"/>
    <mergeCell ref="C29:D29"/>
    <mergeCell ref="Q29:R29"/>
    <mergeCell ref="Q30:R30"/>
    <mergeCell ref="AJ62:AP62"/>
    <mergeCell ref="C31:D31"/>
    <mergeCell ref="C38:D38"/>
    <mergeCell ref="C37:D37"/>
    <mergeCell ref="C32:D32"/>
    <mergeCell ref="P38:R38"/>
    <mergeCell ref="S38:T38"/>
    <mergeCell ref="AG38:AI38"/>
    <mergeCell ref="AJ38:AK38"/>
    <mergeCell ref="AJ37:AK37"/>
    <mergeCell ref="C39:D39"/>
    <mergeCell ref="P39:R39"/>
    <mergeCell ref="P42:R42"/>
    <mergeCell ref="S42:T42"/>
    <mergeCell ref="AG42:AI42"/>
    <mergeCell ref="R61:Y61"/>
    <mergeCell ref="A161:I161"/>
    <mergeCell ref="P161:X161"/>
    <mergeCell ref="AG161:AO161"/>
    <mergeCell ref="B164:C164"/>
    <mergeCell ref="P164:R164"/>
    <mergeCell ref="T164:U164"/>
    <mergeCell ref="K158:L158"/>
    <mergeCell ref="AJ31:AK31"/>
    <mergeCell ref="Q32:R32"/>
    <mergeCell ref="S32:T32"/>
    <mergeCell ref="AH32:AI32"/>
    <mergeCell ref="AJ32:AK32"/>
    <mergeCell ref="A33:B33"/>
    <mergeCell ref="P33:R33"/>
    <mergeCell ref="S33:T33"/>
    <mergeCell ref="AG33:AI33"/>
    <mergeCell ref="AJ33:AK33"/>
    <mergeCell ref="C63:I63"/>
    <mergeCell ref="AJ63:AP63"/>
    <mergeCell ref="C64:I64"/>
    <mergeCell ref="A116:M116"/>
    <mergeCell ref="P116:AC116"/>
    <mergeCell ref="AG116:AT116"/>
    <mergeCell ref="AP86:AQ86"/>
    <mergeCell ref="A39:B39"/>
    <mergeCell ref="R62:Y62"/>
    <mergeCell ref="R63:Y63"/>
    <mergeCell ref="R64:Y64"/>
    <mergeCell ref="R65:Y65"/>
    <mergeCell ref="Q31:R31"/>
    <mergeCell ref="S31:T31"/>
    <mergeCell ref="AH31:AI31"/>
    <mergeCell ref="A263:B263"/>
    <mergeCell ref="C263:M263"/>
    <mergeCell ref="P263:Q263"/>
    <mergeCell ref="R263:AD263"/>
    <mergeCell ref="AG263:AH263"/>
    <mergeCell ref="AI263:AU263"/>
    <mergeCell ref="A265:M265"/>
    <mergeCell ref="P212:X212"/>
    <mergeCell ref="A200:B200"/>
    <mergeCell ref="A218:I218"/>
    <mergeCell ref="P218:X218"/>
    <mergeCell ref="C145:I145"/>
    <mergeCell ref="R145:X145"/>
    <mergeCell ref="C149:I149"/>
    <mergeCell ref="R149:X149"/>
    <mergeCell ref="AI149:AO149"/>
    <mergeCell ref="B165:C165"/>
    <mergeCell ref="P165:R165"/>
    <mergeCell ref="AI145:AO145"/>
    <mergeCell ref="C146:I146"/>
    <mergeCell ref="R146:X146"/>
    <mergeCell ref="AI146:AO146"/>
    <mergeCell ref="A155:I155"/>
    <mergeCell ref="AK166:AL166"/>
    <mergeCell ref="B167:C167"/>
    <mergeCell ref="P167:R167"/>
    <mergeCell ref="T167:U167"/>
    <mergeCell ref="AG167:AH167"/>
    <mergeCell ref="AI167:AJ167"/>
    <mergeCell ref="AK167:AL167"/>
    <mergeCell ref="AI168:AJ168"/>
    <mergeCell ref="AK168:AL168"/>
    <mergeCell ref="P260:Q260"/>
    <mergeCell ref="R260:V260"/>
    <mergeCell ref="X260:AD260"/>
    <mergeCell ref="AG260:AH260"/>
    <mergeCell ref="AI260:AM260"/>
    <mergeCell ref="AO260:AU260"/>
    <mergeCell ref="C261:M261"/>
    <mergeCell ref="P261:Q261"/>
    <mergeCell ref="R261:AD261"/>
    <mergeCell ref="AG261:AH261"/>
    <mergeCell ref="AI261:AU261"/>
    <mergeCell ref="A262:B262"/>
    <mergeCell ref="C262:M262"/>
    <mergeCell ref="P262:Q262"/>
    <mergeCell ref="R262:AD262"/>
    <mergeCell ref="AG262:AH262"/>
    <mergeCell ref="AI262:AU262"/>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A21:B21"/>
    <mergeCell ref="C21:M21"/>
    <mergeCell ref="P21:R21"/>
    <mergeCell ref="S21:AD21"/>
    <mergeCell ref="AG21:AI21"/>
    <mergeCell ref="AJ21:AU21"/>
    <mergeCell ref="P40:R40"/>
    <mergeCell ref="S40:T40"/>
    <mergeCell ref="AG40:AI40"/>
    <mergeCell ref="AJ40:AK40"/>
    <mergeCell ref="A38:B38"/>
    <mergeCell ref="P41:R41"/>
    <mergeCell ref="S41:T41"/>
    <mergeCell ref="AG41:AI41"/>
    <mergeCell ref="AJ41:AK41"/>
    <mergeCell ref="C41:D41"/>
    <mergeCell ref="P34:R34"/>
    <mergeCell ref="A37:B37"/>
    <mergeCell ref="C33:D33"/>
    <mergeCell ref="C34:D34"/>
    <mergeCell ref="S34:T34"/>
    <mergeCell ref="AG34:AI34"/>
    <mergeCell ref="AJ34:AK34"/>
    <mergeCell ref="A36:M36"/>
    <mergeCell ref="P36:AC36"/>
    <mergeCell ref="AG36:AT36"/>
    <mergeCell ref="P37:R37"/>
    <mergeCell ref="S37:T37"/>
    <mergeCell ref="AG37:AI37"/>
    <mergeCell ref="S39:T39"/>
    <mergeCell ref="AG39:AI39"/>
    <mergeCell ref="AJ39:AK39"/>
    <mergeCell ref="P43:R43"/>
    <mergeCell ref="S43:T43"/>
    <mergeCell ref="AG43:AI43"/>
    <mergeCell ref="AJ43:AK43"/>
    <mergeCell ref="A44:M44"/>
    <mergeCell ref="P44:AD44"/>
    <mergeCell ref="AG44:AU44"/>
    <mergeCell ref="A45:E45"/>
    <mergeCell ref="P45:U45"/>
    <mergeCell ref="AG45:AL45"/>
    <mergeCell ref="A43:B43"/>
    <mergeCell ref="C43:D43"/>
    <mergeCell ref="A42:B42"/>
    <mergeCell ref="A41:B41"/>
    <mergeCell ref="A47:M47"/>
    <mergeCell ref="P47:AC47"/>
    <mergeCell ref="AG47:AT47"/>
    <mergeCell ref="C42:D42"/>
    <mergeCell ref="AJ42:AK42"/>
    <mergeCell ref="P48:Y48"/>
    <mergeCell ref="AG48:AP48"/>
    <mergeCell ref="B49:I49"/>
    <mergeCell ref="Q49:Y49"/>
    <mergeCell ref="AH49:AP49"/>
    <mergeCell ref="B50:I50"/>
    <mergeCell ref="Q50:Y50"/>
    <mergeCell ref="AH50:AP50"/>
    <mergeCell ref="B51:I51"/>
    <mergeCell ref="Q51:Y51"/>
    <mergeCell ref="AH51:AP51"/>
    <mergeCell ref="P52:Y52"/>
    <mergeCell ref="AG52:AP52"/>
    <mergeCell ref="A52:I52"/>
    <mergeCell ref="A54:I54"/>
    <mergeCell ref="P54:Y54"/>
    <mergeCell ref="AG54:AP54"/>
    <mergeCell ref="AJ64:AP64"/>
    <mergeCell ref="AJ65:AP65"/>
    <mergeCell ref="AJ66:AP66"/>
    <mergeCell ref="AJ67:AP67"/>
    <mergeCell ref="AJ68:AP68"/>
    <mergeCell ref="AJ69:AP69"/>
    <mergeCell ref="C65:I65"/>
    <mergeCell ref="C66:I66"/>
    <mergeCell ref="C67:I67"/>
    <mergeCell ref="C68:I68"/>
    <mergeCell ref="P58:Y58"/>
    <mergeCell ref="AG58:AP58"/>
    <mergeCell ref="A60:I60"/>
    <mergeCell ref="P60:Y60"/>
    <mergeCell ref="AG60:AP60"/>
    <mergeCell ref="C61:I61"/>
    <mergeCell ref="AJ61:AP61"/>
    <mergeCell ref="C62:I62"/>
    <mergeCell ref="R66:Y66"/>
    <mergeCell ref="R67:Y67"/>
    <mergeCell ref="R68:Y68"/>
    <mergeCell ref="R69:Y69"/>
    <mergeCell ref="AA79:AB79"/>
    <mergeCell ref="AG79:AP79"/>
    <mergeCell ref="AR79:AS79"/>
    <mergeCell ref="A81:I81"/>
    <mergeCell ref="P81:Y81"/>
    <mergeCell ref="AG81:AP81"/>
    <mergeCell ref="B84:C84"/>
    <mergeCell ref="P84:R84"/>
    <mergeCell ref="T84:U84"/>
    <mergeCell ref="Y84:Z84"/>
    <mergeCell ref="AG84:AI84"/>
    <mergeCell ref="AK84:AL84"/>
    <mergeCell ref="B87:C87"/>
    <mergeCell ref="P87:R87"/>
    <mergeCell ref="T87:U87"/>
    <mergeCell ref="AG87:AI87"/>
    <mergeCell ref="AK87:AL87"/>
    <mergeCell ref="B85:C85"/>
    <mergeCell ref="P85:R85"/>
    <mergeCell ref="T85:U85"/>
    <mergeCell ref="Y85:AB85"/>
    <mergeCell ref="AG85:AI85"/>
    <mergeCell ref="AK85:AL85"/>
    <mergeCell ref="AP85:AS85"/>
    <mergeCell ref="B86:C86"/>
    <mergeCell ref="P86:R86"/>
    <mergeCell ref="T86:U86"/>
    <mergeCell ref="Y86:Z86"/>
    <mergeCell ref="AG86:AI86"/>
    <mergeCell ref="AK86:AL86"/>
    <mergeCell ref="P88:R88"/>
    <mergeCell ref="T88:U88"/>
    <mergeCell ref="X88:Y88"/>
    <mergeCell ref="Z88:AB88"/>
    <mergeCell ref="AG88:AI88"/>
    <mergeCell ref="AK88:AL88"/>
    <mergeCell ref="AO88:AP88"/>
    <mergeCell ref="AQ88:AS88"/>
    <mergeCell ref="B89:C89"/>
    <mergeCell ref="P89:R89"/>
    <mergeCell ref="AG89:AI89"/>
    <mergeCell ref="B90:C90"/>
    <mergeCell ref="P90:R90"/>
    <mergeCell ref="AG90:AI90"/>
    <mergeCell ref="A98:M98"/>
    <mergeCell ref="P98:AD98"/>
    <mergeCell ref="AG98:AU98"/>
    <mergeCell ref="A99:M99"/>
    <mergeCell ref="P99:AD99"/>
    <mergeCell ref="AG99:AU99"/>
    <mergeCell ref="A100:B100"/>
    <mergeCell ref="C100:F100"/>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R114:S114"/>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AI106:AJ106"/>
    <mergeCell ref="R122:S122"/>
    <mergeCell ref="AG122:AH122"/>
    <mergeCell ref="AI122:AJ122"/>
    <mergeCell ref="C107:D107"/>
    <mergeCell ref="R107:S107"/>
    <mergeCell ref="AI107:AJ107"/>
    <mergeCell ref="AI108:AJ108"/>
    <mergeCell ref="AI109:AJ109"/>
    <mergeCell ref="AI110:AJ110"/>
    <mergeCell ref="AI111:AJ111"/>
    <mergeCell ref="AI112:AJ112"/>
    <mergeCell ref="AG113:AH113"/>
    <mergeCell ref="AI113:AJ113"/>
    <mergeCell ref="A114:B114"/>
    <mergeCell ref="P114:Q114"/>
    <mergeCell ref="AG114:AH114"/>
    <mergeCell ref="AI114:AJ114"/>
    <mergeCell ref="C108:D108"/>
    <mergeCell ref="R108:S108"/>
    <mergeCell ref="C109:D109"/>
    <mergeCell ref="R109:S109"/>
    <mergeCell ref="C110:D110"/>
    <mergeCell ref="R110:S110"/>
    <mergeCell ref="C111:D111"/>
    <mergeCell ref="R111:S111"/>
    <mergeCell ref="C112:D112"/>
    <mergeCell ref="R112:S112"/>
    <mergeCell ref="A113:B113"/>
    <mergeCell ref="C113:D113"/>
    <mergeCell ref="P113:Q113"/>
    <mergeCell ref="R113:S113"/>
    <mergeCell ref="C114:D114"/>
    <mergeCell ref="A119:B119"/>
    <mergeCell ref="C119:D119"/>
    <mergeCell ref="P119:Q119"/>
    <mergeCell ref="R119:S119"/>
    <mergeCell ref="AG119:AH119"/>
    <mergeCell ref="C123:D123"/>
    <mergeCell ref="R123:S123"/>
    <mergeCell ref="AI123:AJ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21:B121"/>
    <mergeCell ref="C121:D121"/>
    <mergeCell ref="P121:Q121"/>
    <mergeCell ref="R121:S121"/>
    <mergeCell ref="AG121:AH121"/>
    <mergeCell ref="AI121:AJ121"/>
    <mergeCell ref="A122:B122"/>
    <mergeCell ref="C122:D122"/>
    <mergeCell ref="P122:Q122"/>
    <mergeCell ref="A128:I128"/>
    <mergeCell ref="P128:X128"/>
    <mergeCell ref="AG128:AO128"/>
    <mergeCell ref="B129:I129"/>
    <mergeCell ref="Q129:X129"/>
    <mergeCell ref="AH129:AO129"/>
    <mergeCell ref="B130:I130"/>
    <mergeCell ref="Q130:X130"/>
    <mergeCell ref="AH130:AO130"/>
    <mergeCell ref="B131:I131"/>
    <mergeCell ref="Q131:X131"/>
    <mergeCell ref="AH131:AO131"/>
    <mergeCell ref="A140:I140"/>
    <mergeCell ref="P140:X140"/>
    <mergeCell ref="AG140:AO140"/>
    <mergeCell ref="AI141:AO141"/>
    <mergeCell ref="AI142:AO142"/>
    <mergeCell ref="R141:X141"/>
    <mergeCell ref="C142:I142"/>
    <mergeCell ref="R142:X142"/>
    <mergeCell ref="C143:I143"/>
    <mergeCell ref="R143:X143"/>
    <mergeCell ref="AI143:AO143"/>
    <mergeCell ref="C144:I144"/>
    <mergeCell ref="R144:X144"/>
    <mergeCell ref="AI144:AO144"/>
    <mergeCell ref="B136:I136"/>
    <mergeCell ref="Q136:X136"/>
    <mergeCell ref="AH136:AO136"/>
    <mergeCell ref="B137:I137"/>
    <mergeCell ref="Q137:X137"/>
    <mergeCell ref="A132:I132"/>
    <mergeCell ref="P132:X132"/>
    <mergeCell ref="AG132:AO132"/>
    <mergeCell ref="A134:I134"/>
    <mergeCell ref="P134:X134"/>
    <mergeCell ref="AG134:AO134"/>
    <mergeCell ref="B135:I135"/>
    <mergeCell ref="Q135:X135"/>
    <mergeCell ref="AH135:AO135"/>
    <mergeCell ref="C141:I141"/>
    <mergeCell ref="P158:X158"/>
    <mergeCell ref="AA158:AB158"/>
    <mergeCell ref="AG158:AO158"/>
    <mergeCell ref="AR158:AS158"/>
    <mergeCell ref="C150:I150"/>
    <mergeCell ref="R150:X150"/>
    <mergeCell ref="AI150:AO150"/>
    <mergeCell ref="C151:I151"/>
    <mergeCell ref="R151:X151"/>
    <mergeCell ref="AI151:AO151"/>
    <mergeCell ref="A152:I152"/>
    <mergeCell ref="P152:X152"/>
    <mergeCell ref="AG152:AO152"/>
    <mergeCell ref="A159:I159"/>
    <mergeCell ref="K159:L159"/>
    <mergeCell ref="P159:X159"/>
    <mergeCell ref="AA159:AB159"/>
    <mergeCell ref="AG159:AO159"/>
    <mergeCell ref="AR159:AS159"/>
    <mergeCell ref="P155:X155"/>
    <mergeCell ref="AG155:AO155"/>
    <mergeCell ref="A156:I156"/>
    <mergeCell ref="J156:M156"/>
    <mergeCell ref="P156:X156"/>
    <mergeCell ref="Z156:AC156"/>
    <mergeCell ref="AG156:AO156"/>
    <mergeCell ref="A158:I158"/>
    <mergeCell ref="X166:Y166"/>
    <mergeCell ref="AG166:AH166"/>
    <mergeCell ref="AI166:AJ166"/>
    <mergeCell ref="T165:U165"/>
    <mergeCell ref="X165:AA165"/>
    <mergeCell ref="AG165:AH165"/>
    <mergeCell ref="AI165:AJ165"/>
    <mergeCell ref="AK165:AL165"/>
    <mergeCell ref="X180:AD180"/>
    <mergeCell ref="AG180:AH180"/>
    <mergeCell ref="AI180:AM180"/>
    <mergeCell ref="AO180:AU180"/>
    <mergeCell ref="P183:Q183"/>
    <mergeCell ref="R183:AD183"/>
    <mergeCell ref="AG183:AH183"/>
    <mergeCell ref="AI183:AU183"/>
    <mergeCell ref="A180:B180"/>
    <mergeCell ref="P180:Q180"/>
    <mergeCell ref="A181:B181"/>
    <mergeCell ref="C181:M181"/>
    <mergeCell ref="P181:Q181"/>
    <mergeCell ref="R181:AD181"/>
    <mergeCell ref="AG181:AH181"/>
    <mergeCell ref="AI181:AU181"/>
    <mergeCell ref="A182:B182"/>
    <mergeCell ref="C182:M182"/>
    <mergeCell ref="P182:Q182"/>
    <mergeCell ref="R182:AD182"/>
    <mergeCell ref="A183:B183"/>
    <mergeCell ref="C183:M183"/>
    <mergeCell ref="R180:V180"/>
    <mergeCell ref="AG182:AH182"/>
    <mergeCell ref="R187:S187"/>
    <mergeCell ref="AI187:AJ187"/>
    <mergeCell ref="C188:D188"/>
    <mergeCell ref="R188:S188"/>
    <mergeCell ref="AI188:AJ188"/>
    <mergeCell ref="C189:D189"/>
    <mergeCell ref="R189:S189"/>
    <mergeCell ref="AI189:AJ189"/>
    <mergeCell ref="C190:D190"/>
    <mergeCell ref="R190:S190"/>
    <mergeCell ref="AI190:AJ190"/>
    <mergeCell ref="C191:D191"/>
    <mergeCell ref="R191:S191"/>
    <mergeCell ref="AI191:AJ191"/>
    <mergeCell ref="C192:D192"/>
    <mergeCell ref="R192:S192"/>
    <mergeCell ref="AI192:AJ192"/>
    <mergeCell ref="A193:B193"/>
    <mergeCell ref="C193:D193"/>
    <mergeCell ref="P193:Q193"/>
    <mergeCell ref="R193:S193"/>
    <mergeCell ref="AG193:AH193"/>
    <mergeCell ref="AI193:AJ193"/>
    <mergeCell ref="A194:B194"/>
    <mergeCell ref="C194:D194"/>
    <mergeCell ref="P194:Q194"/>
    <mergeCell ref="R194:S194"/>
    <mergeCell ref="AG194:AH194"/>
    <mergeCell ref="AI194:AJ194"/>
    <mergeCell ref="A196:M196"/>
    <mergeCell ref="P196:AC196"/>
    <mergeCell ref="AG196:AT196"/>
    <mergeCell ref="A197:B197"/>
    <mergeCell ref="C197:D197"/>
    <mergeCell ref="P197:Q197"/>
    <mergeCell ref="R197:S197"/>
    <mergeCell ref="AG197:AH197"/>
    <mergeCell ref="AI197:AJ197"/>
    <mergeCell ref="A198:B198"/>
    <mergeCell ref="C198:D198"/>
    <mergeCell ref="P198:Q198"/>
    <mergeCell ref="R198:S198"/>
    <mergeCell ref="AG198:AH198"/>
    <mergeCell ref="AI198:AJ198"/>
    <mergeCell ref="A199:B199"/>
    <mergeCell ref="C199:D199"/>
    <mergeCell ref="P199:Q199"/>
    <mergeCell ref="R199:S199"/>
    <mergeCell ref="AG199:AH199"/>
    <mergeCell ref="AI199:AJ199"/>
    <mergeCell ref="C200:D200"/>
    <mergeCell ref="P200:Q200"/>
    <mergeCell ref="R200:S200"/>
    <mergeCell ref="AG200:AH200"/>
    <mergeCell ref="AI200:AJ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C203:D203"/>
    <mergeCell ref="R203:S203"/>
    <mergeCell ref="AI203:AJ203"/>
    <mergeCell ref="A204:M204"/>
    <mergeCell ref="P204:AD204"/>
    <mergeCell ref="AG204:AU204"/>
    <mergeCell ref="A205:E205"/>
    <mergeCell ref="P205:T205"/>
    <mergeCell ref="AG205:AK205"/>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11:I211"/>
    <mergeCell ref="Q211:X211"/>
    <mergeCell ref="AH211:AO211"/>
    <mergeCell ref="A214:I214"/>
    <mergeCell ref="P214:X214"/>
    <mergeCell ref="AG214:AO214"/>
    <mergeCell ref="B215:I215"/>
    <mergeCell ref="Q215:X215"/>
    <mergeCell ref="AH215:AO215"/>
    <mergeCell ref="B216:I216"/>
    <mergeCell ref="Q216:X216"/>
    <mergeCell ref="AH216:AO216"/>
    <mergeCell ref="B217:I217"/>
    <mergeCell ref="Q217:X217"/>
    <mergeCell ref="AH217:AO217"/>
    <mergeCell ref="A235:I235"/>
    <mergeCell ref="P235:X235"/>
    <mergeCell ref="AG235:AO235"/>
    <mergeCell ref="C224:I224"/>
    <mergeCell ref="R224:X224"/>
    <mergeCell ref="AI224:AO224"/>
    <mergeCell ref="C225:I225"/>
    <mergeCell ref="R225:X225"/>
    <mergeCell ref="AI225:AO225"/>
    <mergeCell ref="C226:I226"/>
    <mergeCell ref="R226:X226"/>
    <mergeCell ref="AI226:AO226"/>
    <mergeCell ref="C227:I227"/>
    <mergeCell ref="R227:X227"/>
    <mergeCell ref="AI227:AO227"/>
    <mergeCell ref="C228:I228"/>
    <mergeCell ref="R228:X228"/>
    <mergeCell ref="AI228:AO228"/>
    <mergeCell ref="C229:I229"/>
    <mergeCell ref="R229:X229"/>
    <mergeCell ref="C230:I230"/>
    <mergeCell ref="R230:X230"/>
    <mergeCell ref="AI230:AO230"/>
    <mergeCell ref="C231:I231"/>
    <mergeCell ref="R231:X231"/>
    <mergeCell ref="AI231:AO231"/>
    <mergeCell ref="A232:I232"/>
    <mergeCell ref="P232:X232"/>
    <mergeCell ref="AG232:AO232"/>
    <mergeCell ref="AQ236:AT236"/>
    <mergeCell ref="A238:I238"/>
    <mergeCell ref="K238:L238"/>
    <mergeCell ref="P238:X238"/>
    <mergeCell ref="AA238:AB238"/>
    <mergeCell ref="AG238:AO238"/>
    <mergeCell ref="AR238:AS238"/>
    <mergeCell ref="A236:I236"/>
    <mergeCell ref="J236:M236"/>
    <mergeCell ref="P236:X236"/>
    <mergeCell ref="Z236:AC236"/>
    <mergeCell ref="AG236:AO236"/>
    <mergeCell ref="A239:I239"/>
    <mergeCell ref="K239:L239"/>
    <mergeCell ref="P239:X239"/>
    <mergeCell ref="AA239:AB239"/>
    <mergeCell ref="AG239:AO239"/>
    <mergeCell ref="AR239:AS239"/>
    <mergeCell ref="A241:I241"/>
    <mergeCell ref="P241:X241"/>
    <mergeCell ref="AG241:AO241"/>
    <mergeCell ref="B244:C244"/>
    <mergeCell ref="P244:R244"/>
    <mergeCell ref="T244:U244"/>
    <mergeCell ref="X244:Y244"/>
    <mergeCell ref="AG244:AH244"/>
    <mergeCell ref="AI244:AJ244"/>
    <mergeCell ref="AK244:AL244"/>
    <mergeCell ref="AK245:AL245"/>
    <mergeCell ref="AP245:AS245"/>
    <mergeCell ref="AR244:AS244"/>
    <mergeCell ref="B246:C246"/>
    <mergeCell ref="P246:R246"/>
    <mergeCell ref="T246:U246"/>
    <mergeCell ref="X246:Y246"/>
    <mergeCell ref="AG246:AH246"/>
    <mergeCell ref="AI246:AJ246"/>
    <mergeCell ref="AK246:AL246"/>
    <mergeCell ref="AR246:AS246"/>
    <mergeCell ref="B247:C247"/>
    <mergeCell ref="P247:R247"/>
    <mergeCell ref="T247:U247"/>
    <mergeCell ref="AG247:AH247"/>
    <mergeCell ref="AI247:AJ247"/>
    <mergeCell ref="AK247:AL247"/>
    <mergeCell ref="B245:C245"/>
    <mergeCell ref="P245:R245"/>
    <mergeCell ref="T245:U245"/>
    <mergeCell ref="X245:AA245"/>
    <mergeCell ref="AG245:AH245"/>
    <mergeCell ref="AI245:AJ245"/>
    <mergeCell ref="AP246:AQ246"/>
    <mergeCell ref="B248:C248"/>
    <mergeCell ref="P248:R248"/>
    <mergeCell ref="T248:U248"/>
    <mergeCell ref="W248:X248"/>
    <mergeCell ref="Y248:AA248"/>
    <mergeCell ref="AG248:AH248"/>
    <mergeCell ref="AI248:AJ248"/>
    <mergeCell ref="AK248:AL248"/>
    <mergeCell ref="B249:C249"/>
    <mergeCell ref="P249:R249"/>
    <mergeCell ref="AG249:AH249"/>
    <mergeCell ref="AI249:AJ249"/>
    <mergeCell ref="B250:C250"/>
    <mergeCell ref="P250:R250"/>
    <mergeCell ref="AG250:AH250"/>
    <mergeCell ref="AI250:AJ250"/>
    <mergeCell ref="A258:M258"/>
    <mergeCell ref="P258:AD258"/>
    <mergeCell ref="AG258:AU258"/>
    <mergeCell ref="AQ248:AS248"/>
    <mergeCell ref="AO248:AP248"/>
    <mergeCell ref="P265:AD265"/>
    <mergeCell ref="AG265:AU265"/>
    <mergeCell ref="C266:D266"/>
    <mergeCell ref="R266:S266"/>
    <mergeCell ref="AI266:AJ266"/>
    <mergeCell ref="C267:D267"/>
    <mergeCell ref="R267:S267"/>
    <mergeCell ref="AI267:AJ267"/>
    <mergeCell ref="C268:D268"/>
    <mergeCell ref="R268:S268"/>
    <mergeCell ref="AI268:AJ268"/>
    <mergeCell ref="P280:Q280"/>
    <mergeCell ref="R280:S280"/>
    <mergeCell ref="P282:Q282"/>
    <mergeCell ref="C269:D269"/>
    <mergeCell ref="R269:S269"/>
    <mergeCell ref="AI269:AJ269"/>
    <mergeCell ref="C270:D270"/>
    <mergeCell ref="R270:S270"/>
    <mergeCell ref="AI270:AJ270"/>
    <mergeCell ref="C271:D271"/>
    <mergeCell ref="R271:S271"/>
    <mergeCell ref="AI271:AJ271"/>
    <mergeCell ref="C272:D272"/>
    <mergeCell ref="R272:S272"/>
    <mergeCell ref="AI272:AJ272"/>
    <mergeCell ref="R282:S282"/>
    <mergeCell ref="AG282:AH282"/>
    <mergeCell ref="AI282:AJ282"/>
    <mergeCell ref="A273:B273"/>
    <mergeCell ref="C273:D273"/>
    <mergeCell ref="P273:Q273"/>
    <mergeCell ref="R273:S273"/>
    <mergeCell ref="AG273:AH273"/>
    <mergeCell ref="AI273:AJ273"/>
    <mergeCell ref="A274:B274"/>
    <mergeCell ref="C274:D274"/>
    <mergeCell ref="P274:Q274"/>
    <mergeCell ref="R274:S274"/>
    <mergeCell ref="AG274:AH274"/>
    <mergeCell ref="AI274:AJ274"/>
    <mergeCell ref="A276:M276"/>
    <mergeCell ref="P276:AC276"/>
    <mergeCell ref="AG276:AT276"/>
    <mergeCell ref="A277:B277"/>
    <mergeCell ref="C277:D277"/>
    <mergeCell ref="P277:Q277"/>
    <mergeCell ref="R277:S277"/>
    <mergeCell ref="AG277:AH277"/>
    <mergeCell ref="AI277:AJ277"/>
    <mergeCell ref="A278:B278"/>
    <mergeCell ref="C278:D278"/>
    <mergeCell ref="P278:Q278"/>
    <mergeCell ref="R278:S278"/>
    <mergeCell ref="AG278:AH278"/>
    <mergeCell ref="AI278:AJ278"/>
    <mergeCell ref="A279:B279"/>
    <mergeCell ref="C279:D279"/>
    <mergeCell ref="P279:Q279"/>
    <mergeCell ref="R279:S279"/>
    <mergeCell ref="AG279:AH279"/>
    <mergeCell ref="AI279:AJ279"/>
    <mergeCell ref="AG287:AT287"/>
    <mergeCell ref="A288:I288"/>
    <mergeCell ref="P288:X288"/>
    <mergeCell ref="AG288:AO288"/>
    <mergeCell ref="A292:I292"/>
    <mergeCell ref="P292:X292"/>
    <mergeCell ref="AG292:AO292"/>
    <mergeCell ref="AG280:AH280"/>
    <mergeCell ref="AI280:AJ280"/>
    <mergeCell ref="A281:B281"/>
    <mergeCell ref="C281:D281"/>
    <mergeCell ref="P281:Q281"/>
    <mergeCell ref="R281:S281"/>
    <mergeCell ref="AG281:AH281"/>
    <mergeCell ref="AI281:AJ281"/>
    <mergeCell ref="A282:B282"/>
    <mergeCell ref="C282:D282"/>
    <mergeCell ref="B289:I289"/>
    <mergeCell ref="Q289:X289"/>
    <mergeCell ref="AH289:AO289"/>
    <mergeCell ref="C283:D283"/>
    <mergeCell ref="R283:S283"/>
    <mergeCell ref="AI283:AJ283"/>
    <mergeCell ref="R305:X305"/>
    <mergeCell ref="AI305:AO305"/>
    <mergeCell ref="A312:I312"/>
    <mergeCell ref="P312:X312"/>
    <mergeCell ref="AG312:AO312"/>
    <mergeCell ref="C306:I306"/>
    <mergeCell ref="R306:X306"/>
    <mergeCell ref="AI306:AO306"/>
    <mergeCell ref="C307:I307"/>
    <mergeCell ref="R307:X307"/>
    <mergeCell ref="AI307:AO307"/>
    <mergeCell ref="C308:I308"/>
    <mergeCell ref="R308:X308"/>
    <mergeCell ref="J316:M316"/>
    <mergeCell ref="P316:X316"/>
    <mergeCell ref="Z316:AC316"/>
    <mergeCell ref="AG316:AO316"/>
    <mergeCell ref="R302:X302"/>
    <mergeCell ref="AI302:AO302"/>
    <mergeCell ref="AI308:AO308"/>
    <mergeCell ref="C309:I309"/>
    <mergeCell ref="A315:I315"/>
    <mergeCell ref="P315:X315"/>
    <mergeCell ref="AG315:AO315"/>
    <mergeCell ref="A316:I316"/>
    <mergeCell ref="P284:AD284"/>
    <mergeCell ref="AG284:AU284"/>
    <mergeCell ref="A285:E285"/>
    <mergeCell ref="P285:T285"/>
    <mergeCell ref="AQ316:AT316"/>
    <mergeCell ref="A318:I318"/>
    <mergeCell ref="B327:C327"/>
    <mergeCell ref="P327:R327"/>
    <mergeCell ref="T327:U327"/>
    <mergeCell ref="AG327:AH327"/>
    <mergeCell ref="AI327:AJ327"/>
    <mergeCell ref="AK327:AL327"/>
    <mergeCell ref="K318:L318"/>
    <mergeCell ref="P318:X318"/>
    <mergeCell ref="AA318:AB318"/>
    <mergeCell ref="AG318:AO318"/>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AK326:AL326"/>
    <mergeCell ref="AR326:AS326"/>
    <mergeCell ref="AR318:AS318"/>
    <mergeCell ref="A319:I319"/>
    <mergeCell ref="K319:L319"/>
    <mergeCell ref="AA319:AB319"/>
    <mergeCell ref="X340:AD340"/>
    <mergeCell ref="AG340:AH340"/>
    <mergeCell ref="AI340:AM340"/>
    <mergeCell ref="B328:C328"/>
    <mergeCell ref="P328:R328"/>
    <mergeCell ref="T328:U328"/>
    <mergeCell ref="W328:X328"/>
    <mergeCell ref="Y328:AA328"/>
    <mergeCell ref="AG328:AH328"/>
    <mergeCell ref="AI328:AJ328"/>
    <mergeCell ref="AK328:AL328"/>
    <mergeCell ref="P324:R324"/>
    <mergeCell ref="T324:U324"/>
    <mergeCell ref="X324:Y324"/>
    <mergeCell ref="AG324:AH324"/>
    <mergeCell ref="AI324:AJ324"/>
    <mergeCell ref="AK324:AL324"/>
    <mergeCell ref="AG338:AU338"/>
    <mergeCell ref="A339:M339"/>
    <mergeCell ref="P339:AD339"/>
    <mergeCell ref="AG339:AU339"/>
    <mergeCell ref="B329:C329"/>
    <mergeCell ref="P329:R329"/>
    <mergeCell ref="AG329:AH329"/>
    <mergeCell ref="AI329:AJ329"/>
    <mergeCell ref="B330:C330"/>
    <mergeCell ref="P330:R330"/>
    <mergeCell ref="AQ328:AS328"/>
    <mergeCell ref="AG330:AH330"/>
    <mergeCell ref="AI330:AJ330"/>
    <mergeCell ref="AP326:AQ326"/>
    <mergeCell ref="AO328:AP328"/>
    <mergeCell ref="A354:B354"/>
    <mergeCell ref="C354:D354"/>
    <mergeCell ref="P354:Q354"/>
    <mergeCell ref="R354:S354"/>
    <mergeCell ref="AG354:AH354"/>
    <mergeCell ref="AI354:AJ354"/>
    <mergeCell ref="A338:M338"/>
    <mergeCell ref="P338:AD338"/>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0:B340"/>
    <mergeCell ref="C340:F340"/>
    <mergeCell ref="H340:M340"/>
    <mergeCell ref="P340:Q340"/>
    <mergeCell ref="R340:V340"/>
    <mergeCell ref="C347:D347"/>
    <mergeCell ref="R347:S347"/>
    <mergeCell ref="AI347:AJ347"/>
    <mergeCell ref="C348:D348"/>
    <mergeCell ref="R348:S348"/>
    <mergeCell ref="AI348:AJ348"/>
    <mergeCell ref="C349:D349"/>
    <mergeCell ref="R349:S349"/>
    <mergeCell ref="AI349:AJ349"/>
    <mergeCell ref="C361:D361"/>
    <mergeCell ref="P361:Q361"/>
    <mergeCell ref="R361:S361"/>
    <mergeCell ref="AG361:AH361"/>
    <mergeCell ref="AI361:AJ361"/>
    <mergeCell ref="A362:B362"/>
    <mergeCell ref="C362:D362"/>
    <mergeCell ref="P362:Q362"/>
    <mergeCell ref="R362:S362"/>
    <mergeCell ref="AG362:AH362"/>
    <mergeCell ref="AI362:AJ362"/>
    <mergeCell ref="C351:D351"/>
    <mergeCell ref="R351:S351"/>
    <mergeCell ref="AI351:AJ351"/>
    <mergeCell ref="C352:D352"/>
    <mergeCell ref="R352:S352"/>
    <mergeCell ref="AI352:AJ352"/>
    <mergeCell ref="A353:B353"/>
    <mergeCell ref="C353:D353"/>
    <mergeCell ref="P353:Q353"/>
    <mergeCell ref="R353:S353"/>
    <mergeCell ref="AG353:AH353"/>
    <mergeCell ref="AI353:AJ353"/>
    <mergeCell ref="AG367:AT367"/>
    <mergeCell ref="A368:I368"/>
    <mergeCell ref="P368:X368"/>
    <mergeCell ref="AG368:AO368"/>
    <mergeCell ref="B369:I369"/>
    <mergeCell ref="Q369:X369"/>
    <mergeCell ref="AH369:AO369"/>
    <mergeCell ref="B370:I370"/>
    <mergeCell ref="Q370:X370"/>
    <mergeCell ref="AH370:AO370"/>
    <mergeCell ref="B371:I371"/>
    <mergeCell ref="Q371:X371"/>
    <mergeCell ref="AH371:AO371"/>
    <mergeCell ref="A395:I395"/>
    <mergeCell ref="P395:X395"/>
    <mergeCell ref="AG395:AO395"/>
    <mergeCell ref="A378:I378"/>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C384:I384"/>
    <mergeCell ref="R384:X384"/>
    <mergeCell ref="K398:L398"/>
    <mergeCell ref="P398:X398"/>
    <mergeCell ref="AA398:AB398"/>
    <mergeCell ref="AG398:AO398"/>
    <mergeCell ref="AR398:AS398"/>
    <mergeCell ref="K399:L399"/>
    <mergeCell ref="AA399:AB399"/>
    <mergeCell ref="AG399:AO399"/>
    <mergeCell ref="AR399:AS399"/>
    <mergeCell ref="A401:I401"/>
    <mergeCell ref="P401:X401"/>
    <mergeCell ref="AG401:AO401"/>
    <mergeCell ref="R390:X390"/>
    <mergeCell ref="AI390:AO390"/>
    <mergeCell ref="C391:I391"/>
    <mergeCell ref="R391:X391"/>
    <mergeCell ref="AI391:AO391"/>
    <mergeCell ref="P396:X396"/>
    <mergeCell ref="Z396:AC396"/>
    <mergeCell ref="AG396:AO396"/>
    <mergeCell ref="AQ396:AT396"/>
    <mergeCell ref="A392:I392"/>
    <mergeCell ref="P392:X392"/>
    <mergeCell ref="AG392:AO392"/>
    <mergeCell ref="C390:I390"/>
    <mergeCell ref="B404:C404"/>
    <mergeCell ref="P404:R404"/>
    <mergeCell ref="T404:U404"/>
    <mergeCell ref="X404:Y404"/>
    <mergeCell ref="AG404:AH404"/>
    <mergeCell ref="AI404:AJ404"/>
    <mergeCell ref="AK404:AL404"/>
    <mergeCell ref="A399:I399"/>
    <mergeCell ref="P399:X399"/>
    <mergeCell ref="AK406:AL406"/>
    <mergeCell ref="AR406:AS406"/>
    <mergeCell ref="B407:C407"/>
    <mergeCell ref="P407:R407"/>
    <mergeCell ref="T407:U407"/>
    <mergeCell ref="AG407:AH407"/>
    <mergeCell ref="AI407:AJ407"/>
    <mergeCell ref="AK407:AL407"/>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R404:AS404"/>
    <mergeCell ref="B408:C408"/>
    <mergeCell ref="P408:R408"/>
    <mergeCell ref="T408:U408"/>
    <mergeCell ref="W408:X408"/>
    <mergeCell ref="Y408:AA408"/>
    <mergeCell ref="AG408:AH408"/>
    <mergeCell ref="AI408:AJ408"/>
    <mergeCell ref="AK408:AL40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B410:C410"/>
    <mergeCell ref="P410:R410"/>
    <mergeCell ref="AG410:AH410"/>
    <mergeCell ref="AI410:AJ410"/>
    <mergeCell ref="P409:R409"/>
    <mergeCell ref="A421:B421"/>
    <mergeCell ref="C421:M421"/>
    <mergeCell ref="P421:Q421"/>
    <mergeCell ref="R421:AD421"/>
    <mergeCell ref="AG421:AH421"/>
    <mergeCell ref="AI421:AU421"/>
    <mergeCell ref="A425:M425"/>
    <mergeCell ref="P425:AD425"/>
    <mergeCell ref="AG425:AU425"/>
    <mergeCell ref="C426:D426"/>
    <mergeCell ref="R426:S426"/>
    <mergeCell ref="C427:D427"/>
    <mergeCell ref="R427:S427"/>
    <mergeCell ref="AI427:AJ427"/>
    <mergeCell ref="C428:D428"/>
    <mergeCell ref="R428:S428"/>
    <mergeCell ref="AI428:AJ428"/>
    <mergeCell ref="A422:B422"/>
    <mergeCell ref="C422:M422"/>
    <mergeCell ref="P422:Q422"/>
    <mergeCell ref="R422:AD422"/>
    <mergeCell ref="AG422:AH422"/>
    <mergeCell ref="AI422:AU422"/>
    <mergeCell ref="A423:B423"/>
    <mergeCell ref="C423:M423"/>
    <mergeCell ref="P423:Q423"/>
    <mergeCell ref="R423:AD423"/>
    <mergeCell ref="AG423:AH423"/>
    <mergeCell ref="C429:D429"/>
    <mergeCell ref="R429:S429"/>
    <mergeCell ref="AI429:AJ429"/>
    <mergeCell ref="C430:D430"/>
    <mergeCell ref="R430:S430"/>
    <mergeCell ref="AI430:AJ430"/>
    <mergeCell ref="AI426:AJ426"/>
    <mergeCell ref="C443:D443"/>
    <mergeCell ref="R443:S443"/>
    <mergeCell ref="AI443:AJ443"/>
    <mergeCell ref="A444:M444"/>
    <mergeCell ref="P444:AD444"/>
    <mergeCell ref="AG444:AU444"/>
    <mergeCell ref="A445:E445"/>
    <mergeCell ref="P445:T445"/>
    <mergeCell ref="AG445:AK445"/>
    <mergeCell ref="C431:D431"/>
    <mergeCell ref="R431:S431"/>
    <mergeCell ref="AI431:AJ431"/>
    <mergeCell ref="C432:D432"/>
    <mergeCell ref="R432:S432"/>
    <mergeCell ref="AI432:AJ432"/>
    <mergeCell ref="A433:B433"/>
    <mergeCell ref="C433:D433"/>
    <mergeCell ref="P433:Q433"/>
    <mergeCell ref="R433:S433"/>
    <mergeCell ref="AG433:AH433"/>
    <mergeCell ref="AI433:AJ433"/>
    <mergeCell ref="A434:B434"/>
    <mergeCell ref="C434:D434"/>
    <mergeCell ref="P434:Q434"/>
    <mergeCell ref="R434:S434"/>
    <mergeCell ref="A437:B437"/>
    <mergeCell ref="C437:D437"/>
    <mergeCell ref="C439:D439"/>
    <mergeCell ref="R439:S439"/>
    <mergeCell ref="AG439:AH439"/>
    <mergeCell ref="C440:D440"/>
    <mergeCell ref="R440:S440"/>
    <mergeCell ref="AG440:AH440"/>
    <mergeCell ref="AI440:AJ440"/>
    <mergeCell ref="C441:D441"/>
    <mergeCell ref="R441:S441"/>
    <mergeCell ref="AG441:AH441"/>
    <mergeCell ref="AI441:AJ441"/>
    <mergeCell ref="A442:B442"/>
    <mergeCell ref="C442:D442"/>
    <mergeCell ref="P442:Q442"/>
    <mergeCell ref="R442:S442"/>
    <mergeCell ref="AG442:AH442"/>
    <mergeCell ref="AI442:AJ442"/>
    <mergeCell ref="A440:B440"/>
    <mergeCell ref="P440:Q440"/>
    <mergeCell ref="A441:B441"/>
    <mergeCell ref="P441:Q441"/>
    <mergeCell ref="C438:D438"/>
    <mergeCell ref="R438:S438"/>
    <mergeCell ref="AG438:AH438"/>
    <mergeCell ref="AI438:AJ438"/>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A460:I460"/>
    <mergeCell ref="P460:X460"/>
    <mergeCell ref="AG460:AO460"/>
    <mergeCell ref="P458:X458"/>
    <mergeCell ref="AG458:AO458"/>
    <mergeCell ref="AI463:AO463"/>
    <mergeCell ref="AQ476:AT476"/>
    <mergeCell ref="K478:L478"/>
    <mergeCell ref="AA478:AB478"/>
    <mergeCell ref="AG478:AO478"/>
    <mergeCell ref="AR478:AS478"/>
    <mergeCell ref="A479:I479"/>
    <mergeCell ref="K479:L479"/>
    <mergeCell ref="P479:X479"/>
    <mergeCell ref="AA479:AB479"/>
    <mergeCell ref="AG479:AO479"/>
    <mergeCell ref="AR479:AS479"/>
    <mergeCell ref="P475:X475"/>
    <mergeCell ref="AG475:AO475"/>
    <mergeCell ref="A476:I476"/>
    <mergeCell ref="C461:I461"/>
    <mergeCell ref="R461:X461"/>
    <mergeCell ref="AI461:AO461"/>
    <mergeCell ref="C462:I462"/>
    <mergeCell ref="R462:X462"/>
    <mergeCell ref="AI462:AO462"/>
    <mergeCell ref="C463:I463"/>
    <mergeCell ref="R463:X463"/>
    <mergeCell ref="J476:M476"/>
    <mergeCell ref="P476:X476"/>
    <mergeCell ref="Z476:AC476"/>
    <mergeCell ref="AG476:AO476"/>
    <mergeCell ref="A478:I478"/>
    <mergeCell ref="P478:X478"/>
    <mergeCell ref="A481:I481"/>
    <mergeCell ref="P481:X481"/>
    <mergeCell ref="B489:C489"/>
    <mergeCell ref="P489:R489"/>
    <mergeCell ref="AI489:AJ489"/>
    <mergeCell ref="X486:Y486"/>
    <mergeCell ref="AG486:AH486"/>
    <mergeCell ref="AI486:AJ486"/>
    <mergeCell ref="AK486:AL486"/>
    <mergeCell ref="AR486:AS486"/>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X485:AA485"/>
    <mergeCell ref="AP485:AS485"/>
    <mergeCell ref="B486:C486"/>
    <mergeCell ref="P486:R486"/>
    <mergeCell ref="T486:U486"/>
    <mergeCell ref="AP486:AQ486"/>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B490:C490"/>
    <mergeCell ref="P490:R490"/>
    <mergeCell ref="AI490:AJ490"/>
    <mergeCell ref="A501:B501"/>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A514:B514"/>
    <mergeCell ref="C514:D514"/>
    <mergeCell ref="P514:Q514"/>
    <mergeCell ref="R514:S514"/>
    <mergeCell ref="AG514:AH514"/>
    <mergeCell ref="AI514:AJ514"/>
    <mergeCell ref="A516:M516"/>
    <mergeCell ref="P516:AC516"/>
    <mergeCell ref="AG516:AT516"/>
    <mergeCell ref="A517:B517"/>
    <mergeCell ref="C517:D517"/>
    <mergeCell ref="P517:Q517"/>
    <mergeCell ref="R517:S517"/>
    <mergeCell ref="AG517:AH517"/>
    <mergeCell ref="AI517:AJ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C520:D520"/>
    <mergeCell ref="P520:Q520"/>
    <mergeCell ref="R520:S520"/>
    <mergeCell ref="AG520:AH520"/>
    <mergeCell ref="AI520:AJ520"/>
    <mergeCell ref="A521:B521"/>
    <mergeCell ref="C521:D521"/>
    <mergeCell ref="P521:Q521"/>
    <mergeCell ref="R521:S521"/>
    <mergeCell ref="AG521:AH521"/>
    <mergeCell ref="AI521:AJ521"/>
    <mergeCell ref="A522:B522"/>
    <mergeCell ref="C522:D522"/>
    <mergeCell ref="P522:Q522"/>
    <mergeCell ref="R522:S522"/>
    <mergeCell ref="AG522:AH522"/>
    <mergeCell ref="AI522:AJ522"/>
    <mergeCell ref="C523:D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523:B523"/>
    <mergeCell ref="B530:I530"/>
    <mergeCell ref="Q530:X530"/>
    <mergeCell ref="AH530:AO530"/>
    <mergeCell ref="B531:I531"/>
    <mergeCell ref="Q531:X531"/>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A540:I540"/>
    <mergeCell ref="P540:X540"/>
    <mergeCell ref="AG540:AO540"/>
    <mergeCell ref="C541:I541"/>
    <mergeCell ref="R541:X541"/>
    <mergeCell ref="AI541:AO54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R546:X546"/>
    <mergeCell ref="AI546:AO546"/>
    <mergeCell ref="C547:I547"/>
    <mergeCell ref="R547:X547"/>
    <mergeCell ref="AI547:AO547"/>
    <mergeCell ref="C548:I548"/>
    <mergeCell ref="R548:X548"/>
    <mergeCell ref="AI548:AO548"/>
    <mergeCell ref="C549:I549"/>
    <mergeCell ref="R549:X549"/>
    <mergeCell ref="AI549:AO549"/>
    <mergeCell ref="A555:I555"/>
    <mergeCell ref="P555:X555"/>
    <mergeCell ref="AG555:AO555"/>
    <mergeCell ref="A556:I556"/>
    <mergeCell ref="J556:M556"/>
    <mergeCell ref="P556:X556"/>
    <mergeCell ref="Z556:AC556"/>
    <mergeCell ref="AG556:AO556"/>
    <mergeCell ref="C550:I550"/>
    <mergeCell ref="R550:X550"/>
    <mergeCell ref="AI550:AO550"/>
    <mergeCell ref="C551:I551"/>
    <mergeCell ref="R551:X551"/>
    <mergeCell ref="AI551:AO551"/>
    <mergeCell ref="A552:I552"/>
    <mergeCell ref="P552:X552"/>
    <mergeCell ref="AG552:AO552"/>
    <mergeCell ref="AI566:AJ566"/>
    <mergeCell ref="AK566:AL566"/>
    <mergeCell ref="AR566:AS566"/>
    <mergeCell ref="AQ556:AT556"/>
    <mergeCell ref="A558:I558"/>
    <mergeCell ref="K558:L558"/>
    <mergeCell ref="P558:X558"/>
    <mergeCell ref="AA558:AB558"/>
    <mergeCell ref="AG558:AO558"/>
    <mergeCell ref="AR558:AS558"/>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P566:AQ566"/>
    <mergeCell ref="B565:C565"/>
    <mergeCell ref="P565:R565"/>
    <mergeCell ref="T565:U565"/>
    <mergeCell ref="X565:AA565"/>
    <mergeCell ref="AG565:AH565"/>
    <mergeCell ref="AI565:AJ565"/>
    <mergeCell ref="AI564:AJ564"/>
    <mergeCell ref="AG489:AH489"/>
    <mergeCell ref="AG490:AH490"/>
    <mergeCell ref="AI469:AO469"/>
    <mergeCell ref="AI439:AJ439"/>
    <mergeCell ref="AI423:AU423"/>
    <mergeCell ref="B570:C570"/>
    <mergeCell ref="P570:R570"/>
    <mergeCell ref="AG570:AH570"/>
    <mergeCell ref="AI570:AJ570"/>
    <mergeCell ref="B567:C567"/>
    <mergeCell ref="P567:R567"/>
    <mergeCell ref="T567:U567"/>
    <mergeCell ref="AG567:AH567"/>
    <mergeCell ref="AI567:AJ567"/>
    <mergeCell ref="AK567:AL567"/>
    <mergeCell ref="B568:C568"/>
    <mergeCell ref="P568:R568"/>
    <mergeCell ref="T568:U568"/>
    <mergeCell ref="W568:X568"/>
    <mergeCell ref="Y568:AA568"/>
    <mergeCell ref="AG568:AH568"/>
    <mergeCell ref="AI568:AJ568"/>
    <mergeCell ref="AK568:AL568"/>
    <mergeCell ref="B569:C569"/>
    <mergeCell ref="P569:R569"/>
    <mergeCell ref="AG569:AH569"/>
    <mergeCell ref="AI569:AJ569"/>
    <mergeCell ref="B566:C566"/>
    <mergeCell ref="P566:R566"/>
    <mergeCell ref="T566:U566"/>
    <mergeCell ref="X566:Y566"/>
    <mergeCell ref="AG566:AH566"/>
  </mergeCells>
  <conditionalFormatting sqref="H13">
    <cfRule type="cellIs" dxfId="109" priority="6" operator="lessThan">
      <formula>$G$33</formula>
    </cfRule>
  </conditionalFormatting>
  <conditionalFormatting sqref="H8">
    <cfRule type="cellIs" dxfId="108" priority="5" operator="greaterThan">
      <formula>0.1</formula>
    </cfRule>
  </conditionalFormatting>
  <conditionalFormatting sqref="W13">
    <cfRule type="cellIs" dxfId="107" priority="4" operator="lessThan">
      <formula>$G$33</formula>
    </cfRule>
  </conditionalFormatting>
  <conditionalFormatting sqref="W8">
    <cfRule type="cellIs" dxfId="106" priority="3" operator="greaterThan">
      <formula>0.1</formula>
    </cfRule>
  </conditionalFormatting>
  <conditionalFormatting sqref="AN13">
    <cfRule type="cellIs" dxfId="105" priority="2" operator="lessThan">
      <formula>$G$33</formula>
    </cfRule>
  </conditionalFormatting>
  <conditionalFormatting sqref="AN8">
    <cfRule type="cellIs" dxfId="104"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D8F85952-8781-46DC-83F1-09E4EA02E021}"/>
    <dataValidation allowBlank="1" showInputMessage="1" showErrorMessage="1" prompt="Insert 'NO' if IDC is more than 10%." sqref="H15 W15 AN15" xr:uid="{7F1161EF-C41F-43C1-B2EB-AD1526AFB633}"/>
  </dataValidations>
  <printOptions horizontalCentered="1"/>
  <pageMargins left="0.25" right="0.25" top="0.75" bottom="0.75" header="0.3" footer="0.3"/>
  <pageSetup scale="34" fitToHeight="0" orientation="landscape" r:id="rId1"/>
  <rowBreaks count="6" manualBreakCount="6">
    <brk id="91" max="16383" man="1"/>
    <brk id="171" max="16383" man="1"/>
    <brk id="251" max="16383" man="1"/>
    <brk id="331" max="16383" man="1"/>
    <brk id="411" max="16383" man="1"/>
    <brk id="491" max="16383" man="1"/>
  </rowBreaks>
  <colBreaks count="2" manualBreakCount="2">
    <brk id="14" max="1048575" man="1"/>
    <brk id="3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A1:ED577"/>
  <sheetViews>
    <sheetView zoomScale="60" zoomScaleNormal="60" workbookViewId="0">
      <selection activeCell="J12" sqref="J12"/>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3" width="4.81640625" style="3" hidden="1" customWidth="1"/>
    <col min="34" max="34" width="37.179687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4.63281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hidden="1"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291</v>
      </c>
      <c r="C2" s="397"/>
      <c r="D2" s="397"/>
      <c r="E2" s="397"/>
      <c r="F2" s="397"/>
      <c r="G2" s="397"/>
      <c r="H2" s="397"/>
      <c r="I2" s="397"/>
      <c r="J2" s="397"/>
      <c r="K2" s="397"/>
      <c r="L2" s="520"/>
      <c r="M2"/>
      <c r="N2"/>
      <c r="O2"/>
      <c r="P2"/>
      <c r="Q2" s="396" t="s">
        <v>291</v>
      </c>
      <c r="R2" s="397"/>
      <c r="S2" s="397"/>
      <c r="T2" s="397"/>
      <c r="U2" s="397"/>
      <c r="V2" s="397"/>
      <c r="W2" s="397"/>
      <c r="X2" s="397"/>
      <c r="Y2" s="397"/>
      <c r="Z2" s="397"/>
      <c r="AA2" s="520"/>
      <c r="AB2"/>
      <c r="AC2"/>
      <c r="AD2"/>
      <c r="AE2"/>
      <c r="AF2"/>
      <c r="AG2"/>
      <c r="AH2" s="396" t="s">
        <v>291</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h36z6Kq+ofitx5sCdNAhWB0m+Nex3kVqHeaF6O/Vu4VfeI8lHxDtJuraAhCVD5/Yz0s/bj0YjQrAEFJ41GKQ==" saltValue="Ha+eEOBpdvbmXqtEBuoyp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103" priority="6" operator="lessThan">
      <formula>$G$33</formula>
    </cfRule>
  </conditionalFormatting>
  <conditionalFormatting sqref="H8">
    <cfRule type="cellIs" dxfId="102" priority="5" operator="greaterThan">
      <formula>0.1</formula>
    </cfRule>
  </conditionalFormatting>
  <conditionalFormatting sqref="W13">
    <cfRule type="cellIs" dxfId="101" priority="4" operator="lessThan">
      <formula>$G$33</formula>
    </cfRule>
  </conditionalFormatting>
  <conditionalFormatting sqref="W8">
    <cfRule type="cellIs" dxfId="100" priority="3" operator="greaterThan">
      <formula>0.1</formula>
    </cfRule>
  </conditionalFormatting>
  <conditionalFormatting sqref="AN13">
    <cfRule type="cellIs" dxfId="99" priority="2" operator="lessThan">
      <formula>$G$33</formula>
    </cfRule>
  </conditionalFormatting>
  <conditionalFormatting sqref="AN8">
    <cfRule type="cellIs" dxfId="98"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C1AE5126-6F81-4500-B1EC-F17589998749}"/>
    <dataValidation allowBlank="1" showInputMessage="1" showErrorMessage="1" prompt="Insert 'NO' if IDC is more than 10%." sqref="H15 W15 AN15" xr:uid="{ECE8368E-D3BF-4E96-A664-27F510CA04BC}"/>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A1:ED577"/>
  <sheetViews>
    <sheetView zoomScale="60" zoomScaleNormal="60" workbookViewId="0">
      <selection activeCell="C4" sqref="C4:L4"/>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3" width="4.81640625" style="3" hidden="1" customWidth="1"/>
    <col min="34" max="34" width="37.179687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4.63281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hidden="1"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290</v>
      </c>
      <c r="C2" s="397"/>
      <c r="D2" s="397"/>
      <c r="E2" s="397"/>
      <c r="F2" s="397"/>
      <c r="G2" s="397"/>
      <c r="H2" s="397"/>
      <c r="I2" s="397"/>
      <c r="J2" s="397"/>
      <c r="K2" s="397"/>
      <c r="L2" s="520"/>
      <c r="M2"/>
      <c r="N2"/>
      <c r="O2"/>
      <c r="P2"/>
      <c r="Q2" s="396" t="s">
        <v>290</v>
      </c>
      <c r="R2" s="397"/>
      <c r="S2" s="397"/>
      <c r="T2" s="397"/>
      <c r="U2" s="397"/>
      <c r="V2" s="397"/>
      <c r="W2" s="397"/>
      <c r="X2" s="397"/>
      <c r="Y2" s="397"/>
      <c r="Z2" s="397"/>
      <c r="AA2" s="520"/>
      <c r="AB2"/>
      <c r="AC2"/>
      <c r="AD2"/>
      <c r="AE2"/>
      <c r="AF2"/>
      <c r="AG2"/>
      <c r="AH2" s="396" t="s">
        <v>290</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lw/D0qN6kkn0wDvcXZ6bK6y6vPkemrjTfDps5Al8z7SDc5IQ3qECpGcsrUOfQVYoswdTdqwCI5fno87LayUCsg==" saltValue="+ZsanRfUxjVUxhKCqsLD6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97" priority="6" operator="lessThan">
      <formula>$G$33</formula>
    </cfRule>
  </conditionalFormatting>
  <conditionalFormatting sqref="H8">
    <cfRule type="cellIs" dxfId="96" priority="5" operator="greaterThan">
      <formula>0.1</formula>
    </cfRule>
  </conditionalFormatting>
  <conditionalFormatting sqref="W13">
    <cfRule type="cellIs" dxfId="95" priority="4" operator="lessThan">
      <formula>$G$33</formula>
    </cfRule>
  </conditionalFormatting>
  <conditionalFormatting sqref="W8">
    <cfRule type="cellIs" dxfId="94" priority="3" operator="greaterThan">
      <formula>0.1</formula>
    </cfRule>
  </conditionalFormatting>
  <conditionalFormatting sqref="AN13">
    <cfRule type="cellIs" dxfId="93" priority="2" operator="lessThan">
      <formula>$G$33</formula>
    </cfRule>
  </conditionalFormatting>
  <conditionalFormatting sqref="AN8">
    <cfRule type="cellIs" dxfId="92"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8526A763-CECF-45A9-8BF9-7729F16C13CC}"/>
    <dataValidation allowBlank="1" showInputMessage="1" showErrorMessage="1" prompt="Insert 'NO' if IDC is more than 10%." sqref="H15 W15 AN15" xr:uid="{24D7830B-9DB6-43FF-BA83-396526A1F6EF}"/>
  </dataValidations>
  <printOptions horizontalCentered="1"/>
  <pageMargins left="0.25" right="0.25" top="0.75" bottom="0.75" header="0.3" footer="0.3"/>
  <pageSetup scale="34" orientation="landscape" horizontalDpi="4294967293" r:id="rId1"/>
  <rowBreaks count="6" manualBreakCount="6">
    <brk id="80" max="16383" man="1"/>
    <brk id="160"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A1:ED577"/>
  <sheetViews>
    <sheetView zoomScale="60" zoomScaleNormal="60" workbookViewId="0">
      <selection activeCell="AR570" sqref="AR570"/>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289</v>
      </c>
      <c r="C2" s="397"/>
      <c r="D2" s="397"/>
      <c r="E2" s="397"/>
      <c r="F2" s="397"/>
      <c r="G2" s="397"/>
      <c r="H2" s="397"/>
      <c r="I2" s="397"/>
      <c r="J2" s="397"/>
      <c r="K2" s="397"/>
      <c r="L2" s="520"/>
      <c r="M2"/>
      <c r="N2"/>
      <c r="O2"/>
      <c r="P2"/>
      <c r="Q2" s="396" t="s">
        <v>289</v>
      </c>
      <c r="R2" s="397"/>
      <c r="S2" s="397"/>
      <c r="T2" s="397"/>
      <c r="U2" s="397"/>
      <c r="V2" s="397"/>
      <c r="W2" s="397"/>
      <c r="X2" s="397"/>
      <c r="Y2" s="397"/>
      <c r="Z2" s="397"/>
      <c r="AA2" s="520"/>
      <c r="AB2"/>
      <c r="AC2"/>
      <c r="AD2"/>
      <c r="AE2"/>
      <c r="AF2"/>
      <c r="AG2"/>
      <c r="AH2" s="396" t="s">
        <v>289</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CitleQhdCMth+6QI4dq0EzMJfp1VevLw2XSTJ6R1KPV3oXNoLsFgdEPSxTmKAbmp1pI8geWkQSAE/rCtzWY1VQ==" saltValue="JO18MehfzmPgGwlBAI2GT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91" priority="6" operator="lessThan">
      <formula>$G$33</formula>
    </cfRule>
  </conditionalFormatting>
  <conditionalFormatting sqref="H8">
    <cfRule type="cellIs" dxfId="90" priority="5" operator="greaterThan">
      <formula>0.1</formula>
    </cfRule>
  </conditionalFormatting>
  <conditionalFormatting sqref="W13">
    <cfRule type="cellIs" dxfId="89" priority="4" operator="lessThan">
      <formula>$G$33</formula>
    </cfRule>
  </conditionalFormatting>
  <conditionalFormatting sqref="W8">
    <cfRule type="cellIs" dxfId="88" priority="3" operator="greaterThan">
      <formula>0.1</formula>
    </cfRule>
  </conditionalFormatting>
  <conditionalFormatting sqref="AN13">
    <cfRule type="cellIs" dxfId="87" priority="2" operator="lessThan">
      <formula>$G$33</formula>
    </cfRule>
  </conditionalFormatting>
  <conditionalFormatting sqref="AN8">
    <cfRule type="cellIs" dxfId="86"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285103C-2BA0-4879-862A-26A4BCB8A318}"/>
    <dataValidation allowBlank="1" showInputMessage="1" showErrorMessage="1" prompt="Insert 'NO' if IDC is more than 10%." sqref="H15 W15 AN15" xr:uid="{BA437340-E339-40EB-A9A5-C429D296A4AB}"/>
  </dataValidations>
  <printOptions horizontalCentered="1"/>
  <pageMargins left="0.25" right="0.25" top="0.75" bottom="0.75" header="0.3" footer="0.3"/>
  <pageSetup scale="34" orientation="landscape" horizontalDpi="4294967293" r:id="rId1"/>
  <rowBreaks count="6" manualBreakCount="6">
    <brk id="81" max="16383" man="1"/>
    <brk id="161" max="16383" man="1"/>
    <brk id="240" max="16383" man="1"/>
    <brk id="321" max="16383" man="1"/>
    <brk id="401" max="16383" man="1"/>
    <brk id="481"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A1:ED577"/>
  <sheetViews>
    <sheetView zoomScale="60" zoomScaleNormal="60" workbookViewId="0">
      <selection activeCell="AR79" sqref="AR79:AS79"/>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288</v>
      </c>
      <c r="C2" s="397"/>
      <c r="D2" s="397"/>
      <c r="E2" s="397"/>
      <c r="F2" s="397"/>
      <c r="G2" s="397"/>
      <c r="H2" s="397"/>
      <c r="I2" s="397"/>
      <c r="J2" s="397"/>
      <c r="K2" s="397"/>
      <c r="L2" s="520"/>
      <c r="M2"/>
      <c r="N2"/>
      <c r="O2"/>
      <c r="P2"/>
      <c r="Q2" s="396" t="s">
        <v>288</v>
      </c>
      <c r="R2" s="397"/>
      <c r="S2" s="397"/>
      <c r="T2" s="397"/>
      <c r="U2" s="397"/>
      <c r="V2" s="397"/>
      <c r="W2" s="397"/>
      <c r="X2" s="397"/>
      <c r="Y2" s="397"/>
      <c r="Z2" s="397"/>
      <c r="AA2" s="520"/>
      <c r="AB2"/>
      <c r="AC2"/>
      <c r="AD2"/>
      <c r="AE2"/>
      <c r="AF2"/>
      <c r="AG2"/>
      <c r="AH2" s="396" t="s">
        <v>288</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UiyPPhnvJklpe6oD2Vwzg0c4k3fOJYDdf5vtL7WHXRmIxaSHoNZ7BKvaPO6/5KVQ0HpyBUuD1NOP358QYNIMTw==" saltValue="pP4ZcnFsuEWXV/JBJpc+p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85" priority="6" operator="lessThan">
      <formula>$G$33</formula>
    </cfRule>
  </conditionalFormatting>
  <conditionalFormatting sqref="H8">
    <cfRule type="cellIs" dxfId="84" priority="5" operator="greaterThan">
      <formula>0.1</formula>
    </cfRule>
  </conditionalFormatting>
  <conditionalFormatting sqref="W13">
    <cfRule type="cellIs" dxfId="83" priority="4" operator="lessThan">
      <formula>$G$33</formula>
    </cfRule>
  </conditionalFormatting>
  <conditionalFormatting sqref="W8">
    <cfRule type="cellIs" dxfId="82" priority="3" operator="greaterThan">
      <formula>0.1</formula>
    </cfRule>
  </conditionalFormatting>
  <conditionalFormatting sqref="AN13">
    <cfRule type="cellIs" dxfId="81" priority="2" operator="lessThan">
      <formula>$G$33</formula>
    </cfRule>
  </conditionalFormatting>
  <conditionalFormatting sqref="AN8">
    <cfRule type="cellIs" dxfId="80"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423A2E5-D2ED-4DBB-B985-179F6EBEF0CD}"/>
    <dataValidation allowBlank="1" showInputMessage="1" showErrorMessage="1" prompt="Insert 'NO' if IDC is more than 10%." sqref="H15 W15 AN15" xr:uid="{D71002D0-9CA9-495C-9955-06CAFCEC7A2D}"/>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A1:ED577"/>
  <sheetViews>
    <sheetView zoomScale="60" zoomScaleNormal="60" workbookViewId="0">
      <selection activeCell="B2" sqref="B2:L2"/>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287</v>
      </c>
      <c r="C2" s="397"/>
      <c r="D2" s="397"/>
      <c r="E2" s="397"/>
      <c r="F2" s="397"/>
      <c r="G2" s="397"/>
      <c r="H2" s="397"/>
      <c r="I2" s="397"/>
      <c r="J2" s="397"/>
      <c r="K2" s="397"/>
      <c r="L2" s="520"/>
      <c r="M2"/>
      <c r="N2"/>
      <c r="O2"/>
      <c r="P2"/>
      <c r="Q2" s="396" t="s">
        <v>287</v>
      </c>
      <c r="R2" s="397"/>
      <c r="S2" s="397"/>
      <c r="T2" s="397"/>
      <c r="U2" s="397"/>
      <c r="V2" s="397"/>
      <c r="W2" s="397"/>
      <c r="X2" s="397"/>
      <c r="Y2" s="397"/>
      <c r="Z2" s="397"/>
      <c r="AA2" s="520"/>
      <c r="AB2"/>
      <c r="AC2"/>
      <c r="AD2"/>
      <c r="AE2"/>
      <c r="AF2"/>
      <c r="AG2"/>
      <c r="AH2" s="396" t="s">
        <v>287</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yUAMW6XQZ8Bioz/vOU/vsKj4iO7gq1dYWBKKiKYMJ0R1FFS9jkVdmp4424hkt3kZGHYC29AuuXSHdDGRYgjnHA==" saltValue="9qCF76teusfVSzZu6QPWjg=="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79" priority="6" operator="lessThan">
      <formula>$G$33</formula>
    </cfRule>
  </conditionalFormatting>
  <conditionalFormatting sqref="H8">
    <cfRule type="cellIs" dxfId="78" priority="5" operator="greaterThan">
      <formula>0.1</formula>
    </cfRule>
  </conditionalFormatting>
  <conditionalFormatting sqref="W13">
    <cfRule type="cellIs" dxfId="77" priority="4" operator="lessThan">
      <formula>$G$33</formula>
    </cfRule>
  </conditionalFormatting>
  <conditionalFormatting sqref="W8">
    <cfRule type="cellIs" dxfId="76" priority="3" operator="greaterThan">
      <formula>0.1</formula>
    </cfRule>
  </conditionalFormatting>
  <conditionalFormatting sqref="AN13">
    <cfRule type="cellIs" dxfId="75" priority="2" operator="lessThan">
      <formula>$G$33</formula>
    </cfRule>
  </conditionalFormatting>
  <conditionalFormatting sqref="AN8">
    <cfRule type="cellIs" dxfId="74"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7E87739C-6618-4D7F-9A2E-7FE7783EE642}"/>
    <dataValidation allowBlank="1" showInputMessage="1" showErrorMessage="1" prompt="Insert 'NO' if IDC is more than 10%." sqref="H15 W15 AN15" xr:uid="{F9C7FFE2-892A-484C-BFB4-BEA040BCDAAE}"/>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286</v>
      </c>
      <c r="C2" s="397"/>
      <c r="D2" s="397"/>
      <c r="E2" s="397"/>
      <c r="F2" s="397"/>
      <c r="G2" s="397"/>
      <c r="H2" s="397"/>
      <c r="I2" s="397"/>
      <c r="J2" s="397"/>
      <c r="K2" s="397"/>
      <c r="L2" s="520"/>
      <c r="M2"/>
      <c r="N2"/>
      <c r="O2"/>
      <c r="P2"/>
      <c r="Q2" s="396" t="s">
        <v>286</v>
      </c>
      <c r="R2" s="397"/>
      <c r="S2" s="397"/>
      <c r="T2" s="397"/>
      <c r="U2" s="397"/>
      <c r="V2" s="397"/>
      <c r="W2" s="397"/>
      <c r="X2" s="397"/>
      <c r="Y2" s="397"/>
      <c r="Z2" s="397"/>
      <c r="AA2" s="520"/>
      <c r="AB2"/>
      <c r="AC2"/>
      <c r="AD2"/>
      <c r="AE2"/>
      <c r="AF2"/>
      <c r="AG2"/>
      <c r="AH2" s="396" t="s">
        <v>286</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90Ntc5rwOfVrLwAmrgY5tSDb/jDma6dtbCB48p+zG4Gy6WCcKPr69S1IOjum0tDmVfQFt6fx3OxyYEd/CmF4bQ==" saltValue="BdYkyfr6W2mWDMp1aXOXL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73" priority="6" operator="lessThan">
      <formula>$G$33</formula>
    </cfRule>
  </conditionalFormatting>
  <conditionalFormatting sqref="H8">
    <cfRule type="cellIs" dxfId="72" priority="5" operator="greaterThan">
      <formula>0.1</formula>
    </cfRule>
  </conditionalFormatting>
  <conditionalFormatting sqref="W13">
    <cfRule type="cellIs" dxfId="71" priority="4" operator="lessThan">
      <formula>$G$33</formula>
    </cfRule>
  </conditionalFormatting>
  <conditionalFormatting sqref="W8">
    <cfRule type="cellIs" dxfId="70" priority="3" operator="greaterThan">
      <formula>0.1</formula>
    </cfRule>
  </conditionalFormatting>
  <conditionalFormatting sqref="AN13">
    <cfRule type="cellIs" dxfId="69" priority="2" operator="lessThan">
      <formula>$G$33</formula>
    </cfRule>
  </conditionalFormatting>
  <conditionalFormatting sqref="AN8">
    <cfRule type="cellIs" dxfId="68"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71ED0C07-9F64-438E-9454-8254CD43036C}"/>
    <dataValidation allowBlank="1" showInputMessage="1" showErrorMessage="1" prompt="Insert 'NO' if IDC is more than 10%." sqref="H15 W15 AN15" xr:uid="{45D45CAD-99AA-45BC-83F0-6C43588E8A9B}"/>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285</v>
      </c>
      <c r="C2" s="397"/>
      <c r="D2" s="397"/>
      <c r="E2" s="397"/>
      <c r="F2" s="397"/>
      <c r="G2" s="397"/>
      <c r="H2" s="397"/>
      <c r="I2" s="397"/>
      <c r="J2" s="397"/>
      <c r="K2" s="397"/>
      <c r="L2" s="520"/>
      <c r="M2"/>
      <c r="N2"/>
      <c r="O2"/>
      <c r="P2"/>
      <c r="Q2" s="396" t="s">
        <v>285</v>
      </c>
      <c r="R2" s="397"/>
      <c r="S2" s="397"/>
      <c r="T2" s="397"/>
      <c r="U2" s="397"/>
      <c r="V2" s="397"/>
      <c r="W2" s="397"/>
      <c r="X2" s="397"/>
      <c r="Y2" s="397"/>
      <c r="Z2" s="397"/>
      <c r="AA2" s="520"/>
      <c r="AB2"/>
      <c r="AC2"/>
      <c r="AD2"/>
      <c r="AE2"/>
      <c r="AF2"/>
      <c r="AG2"/>
      <c r="AH2" s="396" t="s">
        <v>285</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NuoZyk5YKQzeWRL9Gg+/ugm0oSA7eTso/0Ym18qQc9032RZyGORWBh7oN2ubn83HWvXRQvQ/6/PPOvQoInVknA==" saltValue="WXKKlrbzt3ZVq7HaWGgtu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67" priority="6" operator="lessThan">
      <formula>$G$33</formula>
    </cfRule>
  </conditionalFormatting>
  <conditionalFormatting sqref="H8">
    <cfRule type="cellIs" dxfId="66" priority="5" operator="greaterThan">
      <formula>0.1</formula>
    </cfRule>
  </conditionalFormatting>
  <conditionalFormatting sqref="W13">
    <cfRule type="cellIs" dxfId="65" priority="4" operator="lessThan">
      <formula>$G$33</formula>
    </cfRule>
  </conditionalFormatting>
  <conditionalFormatting sqref="W8">
    <cfRule type="cellIs" dxfId="64" priority="3" operator="greaterThan">
      <formula>0.1</formula>
    </cfRule>
  </conditionalFormatting>
  <conditionalFormatting sqref="AN13">
    <cfRule type="cellIs" dxfId="63" priority="2" operator="lessThan">
      <formula>$G$33</formula>
    </cfRule>
  </conditionalFormatting>
  <conditionalFormatting sqref="AN8">
    <cfRule type="cellIs" dxfId="62"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4A41DB81-2E16-4809-8C05-BBEB4E9400B4}"/>
    <dataValidation allowBlank="1" showInputMessage="1" showErrorMessage="1" prompt="Insert 'NO' if IDC is more than 10%." sqref="H15 W15 AN15" xr:uid="{AF396027-6C1E-4F30-8762-8B095592797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A1:ED577"/>
  <sheetViews>
    <sheetView zoomScale="60" zoomScaleNormal="60" workbookViewId="0">
      <selection activeCell="C4" sqref="C4:L4"/>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284</v>
      </c>
      <c r="C2" s="397"/>
      <c r="D2" s="397"/>
      <c r="E2" s="397"/>
      <c r="F2" s="397"/>
      <c r="G2" s="397"/>
      <c r="H2" s="397"/>
      <c r="I2" s="397"/>
      <c r="J2" s="397"/>
      <c r="K2" s="397"/>
      <c r="L2" s="520"/>
      <c r="M2"/>
      <c r="N2"/>
      <c r="O2"/>
      <c r="P2"/>
      <c r="Q2" s="396" t="s">
        <v>284</v>
      </c>
      <c r="R2" s="397"/>
      <c r="S2" s="397"/>
      <c r="T2" s="397"/>
      <c r="U2" s="397"/>
      <c r="V2" s="397"/>
      <c r="W2" s="397"/>
      <c r="X2" s="397"/>
      <c r="Y2" s="397"/>
      <c r="Z2" s="397"/>
      <c r="AA2" s="520"/>
      <c r="AB2"/>
      <c r="AC2"/>
      <c r="AD2"/>
      <c r="AE2"/>
      <c r="AF2"/>
      <c r="AG2"/>
      <c r="AH2" s="396" t="s">
        <v>284</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VsSSNcaXtNMYyNNqKNBnqdCPJkvB9Khj3BJQC+gCAfLv7d1+toDpPtf1X+BPiP38E+uQi9qT1+Kdd+VPnN+IgQ==" saltValue="U9I5IafKjgQoZv1hJR7nJ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61" priority="6" operator="lessThan">
      <formula>$G$33</formula>
    </cfRule>
  </conditionalFormatting>
  <conditionalFormatting sqref="H8">
    <cfRule type="cellIs" dxfId="60" priority="5" operator="greaterThan">
      <formula>0.1</formula>
    </cfRule>
  </conditionalFormatting>
  <conditionalFormatting sqref="W13">
    <cfRule type="cellIs" dxfId="59" priority="4" operator="lessThan">
      <formula>$G$33</formula>
    </cfRule>
  </conditionalFormatting>
  <conditionalFormatting sqref="W8">
    <cfRule type="cellIs" dxfId="58" priority="3" operator="greaterThan">
      <formula>0.1</formula>
    </cfRule>
  </conditionalFormatting>
  <conditionalFormatting sqref="AN13">
    <cfRule type="cellIs" dxfId="57" priority="2" operator="lessThan">
      <formula>$G$33</formula>
    </cfRule>
  </conditionalFormatting>
  <conditionalFormatting sqref="AN8">
    <cfRule type="cellIs" dxfId="56"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44868DC5-FD9D-41F1-9542-0C1C6EBF1E90}"/>
    <dataValidation allowBlank="1" showInputMessage="1" showErrorMessage="1" prompt="Insert 'NO' if IDC is more than 10%." sqref="H15 W15 AN15" xr:uid="{27CA9497-B6BC-4593-9B96-0E96EB3C6A03}"/>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8"/>
  <sheetViews>
    <sheetView zoomScale="60" zoomScaleNormal="60" zoomScaleSheetLayoutView="40" workbookViewId="0">
      <selection activeCell="E7" sqref="E7:R7"/>
    </sheetView>
  </sheetViews>
  <sheetFormatPr defaultColWidth="8.54296875" defaultRowHeight="15.5" x14ac:dyDescent="0.35"/>
  <cols>
    <col min="1" max="1" width="13.453125" style="2" customWidth="1"/>
    <col min="2" max="2" width="18.1796875" style="2" bestFit="1" customWidth="1"/>
    <col min="3" max="4" width="8.54296875" style="2"/>
    <col min="5" max="5" width="18.1796875" style="2" bestFit="1" customWidth="1"/>
    <col min="6" max="7" width="27.54296875" style="2" customWidth="1"/>
    <col min="8" max="8" width="30.81640625" style="2" hidden="1" customWidth="1"/>
    <col min="9" max="9" width="27.54296875" style="2" hidden="1" customWidth="1"/>
    <col min="10" max="11" width="27.54296875" style="2" customWidth="1"/>
    <col min="12" max="13" width="27.54296875" style="2" hidden="1" customWidth="1"/>
    <col min="14" max="15" width="27.54296875" style="2" customWidth="1"/>
    <col min="16" max="17" width="27.54296875" style="2" hidden="1" customWidth="1"/>
    <col min="18" max="19" width="27.54296875" style="2" customWidth="1"/>
    <col min="20" max="21" width="27.54296875" style="2" hidden="1" customWidth="1"/>
    <col min="22" max="23" width="27.54296875" style="2" customWidth="1"/>
    <col min="24" max="33" width="27.54296875" style="2" hidden="1" customWidth="1"/>
    <col min="34" max="34" width="27.54296875" style="2" customWidth="1"/>
    <col min="35" max="35" width="69.1796875" style="2" hidden="1" customWidth="1"/>
    <col min="36" max="36" width="31.81640625" style="2" hidden="1" customWidth="1"/>
    <col min="37" max="37" width="8.54296875" style="2" customWidth="1"/>
    <col min="38" max="16384" width="8.54296875" style="2"/>
  </cols>
  <sheetData>
    <row r="1" spans="1:36" ht="23.5" x14ac:dyDescent="0.55000000000000004">
      <c r="A1" s="262" t="s">
        <v>203</v>
      </c>
    </row>
    <row r="2" spans="1:36" x14ac:dyDescent="0.35">
      <c r="A2" s="269" t="s">
        <v>347</v>
      </c>
      <c r="B2" s="270"/>
      <c r="H2" s="271"/>
    </row>
    <row r="3" spans="1:36" s="1" customFormat="1" ht="21" x14ac:dyDescent="0.5">
      <c r="A3" s="264" t="s">
        <v>196</v>
      </c>
      <c r="C3" s="264"/>
      <c r="D3" s="264"/>
      <c r="E3" s="265"/>
      <c r="F3" s="264"/>
      <c r="G3" s="264"/>
      <c r="H3" s="272"/>
      <c r="I3" s="264"/>
      <c r="J3" s="264"/>
      <c r="K3" s="264"/>
      <c r="L3" s="264"/>
      <c r="M3" s="264"/>
      <c r="N3" s="264"/>
      <c r="O3" s="264"/>
      <c r="P3" s="264"/>
      <c r="Q3" s="264"/>
      <c r="R3" s="264"/>
    </row>
    <row r="4" spans="1:36" s="1" customFormat="1" ht="21" x14ac:dyDescent="0.5">
      <c r="A4" s="264" t="s">
        <v>197</v>
      </c>
      <c r="C4" s="264"/>
      <c r="D4" s="264"/>
      <c r="E4" s="266"/>
      <c r="F4" s="264"/>
      <c r="G4" s="264"/>
      <c r="H4" s="264"/>
      <c r="I4" s="264"/>
      <c r="J4" s="264"/>
      <c r="K4" s="264"/>
      <c r="L4" s="264"/>
      <c r="M4" s="264"/>
      <c r="N4" s="264"/>
      <c r="O4" s="264"/>
      <c r="P4" s="264"/>
      <c r="Q4" s="264"/>
      <c r="R4" s="264"/>
    </row>
    <row r="5" spans="1:36" s="1" customFormat="1" ht="21" x14ac:dyDescent="0.5">
      <c r="A5" s="264" t="s">
        <v>0</v>
      </c>
      <c r="B5" s="264"/>
      <c r="C5" s="264"/>
      <c r="D5" s="264"/>
      <c r="E5" s="337"/>
      <c r="F5" s="337"/>
      <c r="G5" s="337"/>
      <c r="H5" s="337"/>
      <c r="I5" s="337"/>
      <c r="J5" s="337"/>
      <c r="K5" s="337"/>
      <c r="L5" s="337"/>
      <c r="M5" s="337"/>
      <c r="N5" s="337"/>
      <c r="O5" s="337"/>
      <c r="P5" s="337"/>
      <c r="Q5" s="337"/>
      <c r="R5" s="337"/>
    </row>
    <row r="6" spans="1:36" s="1" customFormat="1" ht="21" x14ac:dyDescent="0.5">
      <c r="A6" s="264" t="s">
        <v>1</v>
      </c>
      <c r="B6" s="264"/>
      <c r="C6" s="264"/>
      <c r="D6" s="264"/>
      <c r="E6" s="338"/>
      <c r="F6" s="338"/>
      <c r="G6" s="338"/>
      <c r="H6" s="338"/>
      <c r="I6" s="338"/>
      <c r="J6" s="338"/>
      <c r="K6" s="338"/>
      <c r="L6" s="338"/>
      <c r="M6" s="338"/>
      <c r="N6" s="338"/>
      <c r="O6" s="338"/>
      <c r="P6" s="338"/>
      <c r="Q6" s="338"/>
      <c r="R6" s="338"/>
    </row>
    <row r="7" spans="1:36" s="1" customFormat="1" ht="21" x14ac:dyDescent="0.5">
      <c r="A7" s="264" t="s">
        <v>2</v>
      </c>
      <c r="B7" s="264"/>
      <c r="C7" s="264"/>
      <c r="D7" s="264"/>
      <c r="E7" s="338"/>
      <c r="F7" s="338"/>
      <c r="G7" s="338"/>
      <c r="H7" s="338"/>
      <c r="I7" s="338"/>
      <c r="J7" s="338"/>
      <c r="K7" s="338"/>
      <c r="L7" s="338"/>
      <c r="M7" s="338"/>
      <c r="N7" s="338"/>
      <c r="O7" s="338"/>
      <c r="P7" s="338"/>
      <c r="Q7" s="338"/>
      <c r="R7" s="338"/>
    </row>
    <row r="8" spans="1:36" s="1" customFormat="1" x14ac:dyDescent="0.35"/>
    <row r="9" spans="1:36" x14ac:dyDescent="0.35">
      <c r="A9" s="2" t="s">
        <v>134</v>
      </c>
    </row>
    <row r="11" spans="1:36" s="280" customFormat="1" x14ac:dyDescent="0.35">
      <c r="F11" s="339" t="s">
        <v>3</v>
      </c>
      <c r="G11" s="339"/>
      <c r="H11" s="340" t="s">
        <v>82</v>
      </c>
      <c r="I11" s="340"/>
      <c r="J11" s="339" t="s">
        <v>5</v>
      </c>
      <c r="K11" s="339"/>
      <c r="L11" s="340" t="s">
        <v>113</v>
      </c>
      <c r="M11" s="340"/>
      <c r="N11" s="339" t="s">
        <v>6</v>
      </c>
      <c r="O11" s="339"/>
      <c r="P11" s="340" t="s">
        <v>114</v>
      </c>
      <c r="Q11" s="340"/>
      <c r="R11" s="339" t="s">
        <v>7</v>
      </c>
      <c r="S11" s="339"/>
      <c r="T11" s="340" t="s">
        <v>115</v>
      </c>
      <c r="U11" s="340"/>
      <c r="V11" s="339" t="s">
        <v>8</v>
      </c>
      <c r="W11" s="339"/>
      <c r="X11" s="340" t="s">
        <v>116</v>
      </c>
      <c r="Y11" s="340"/>
      <c r="Z11" s="339" t="s">
        <v>208</v>
      </c>
      <c r="AA11" s="339"/>
      <c r="AB11" s="340" t="s">
        <v>209</v>
      </c>
      <c r="AC11" s="340"/>
      <c r="AD11" s="339" t="s">
        <v>211</v>
      </c>
      <c r="AE11" s="339"/>
      <c r="AF11" s="340" t="s">
        <v>212</v>
      </c>
      <c r="AG11" s="340"/>
      <c r="AH11" s="339" t="s">
        <v>12</v>
      </c>
      <c r="AI11" s="340" t="s">
        <v>117</v>
      </c>
      <c r="AJ11" s="340" t="s">
        <v>140</v>
      </c>
    </row>
    <row r="12" spans="1:36" s="281" customFormat="1" x14ac:dyDescent="0.35">
      <c r="F12" s="282" t="s">
        <v>74</v>
      </c>
      <c r="G12" s="282" t="s">
        <v>4</v>
      </c>
      <c r="H12" s="304" t="s">
        <v>81</v>
      </c>
      <c r="I12" s="304" t="s">
        <v>83</v>
      </c>
      <c r="J12" s="282" t="s">
        <v>74</v>
      </c>
      <c r="K12" s="282" t="s">
        <v>4</v>
      </c>
      <c r="L12" s="304" t="s">
        <v>81</v>
      </c>
      <c r="M12" s="304" t="s">
        <v>83</v>
      </c>
      <c r="N12" s="282" t="s">
        <v>74</v>
      </c>
      <c r="O12" s="282" t="s">
        <v>4</v>
      </c>
      <c r="P12" s="304" t="s">
        <v>81</v>
      </c>
      <c r="Q12" s="304" t="s">
        <v>83</v>
      </c>
      <c r="R12" s="282" t="s">
        <v>74</v>
      </c>
      <c r="S12" s="282" t="s">
        <v>4</v>
      </c>
      <c r="T12" s="304" t="s">
        <v>81</v>
      </c>
      <c r="U12" s="304" t="s">
        <v>83</v>
      </c>
      <c r="V12" s="282" t="s">
        <v>74</v>
      </c>
      <c r="W12" s="282" t="s">
        <v>4</v>
      </c>
      <c r="X12" s="304" t="s">
        <v>81</v>
      </c>
      <c r="Y12" s="304" t="s">
        <v>83</v>
      </c>
      <c r="Z12" s="282" t="s">
        <v>74</v>
      </c>
      <c r="AA12" s="282" t="s">
        <v>4</v>
      </c>
      <c r="AB12" s="304" t="s">
        <v>81</v>
      </c>
      <c r="AC12" s="304" t="s">
        <v>83</v>
      </c>
      <c r="AD12" s="282" t="s">
        <v>74</v>
      </c>
      <c r="AE12" s="282" t="s">
        <v>4</v>
      </c>
      <c r="AF12" s="304" t="s">
        <v>81</v>
      </c>
      <c r="AG12" s="304" t="s">
        <v>83</v>
      </c>
      <c r="AH12" s="339"/>
      <c r="AI12" s="340"/>
      <c r="AJ12" s="340"/>
    </row>
    <row r="13" spans="1:36" x14ac:dyDescent="0.35">
      <c r="A13" s="283" t="s">
        <v>65</v>
      </c>
      <c r="F13" s="305">
        <f>'Year 1'!$F$19</f>
        <v>0</v>
      </c>
      <c r="G13" s="305">
        <f>'Year 1'!$I$19+'Year 1'!$L$19</f>
        <v>0</v>
      </c>
      <c r="H13" s="306">
        <f>'Year 1'!$V$19</f>
        <v>0</v>
      </c>
      <c r="I13" s="306">
        <f>'Year 1'!$Y$19+'Year 1'!$AB$19</f>
        <v>0</v>
      </c>
      <c r="J13" s="305">
        <f>'Year 2'!$F$19</f>
        <v>0</v>
      </c>
      <c r="K13" s="305">
        <f>'Year 2'!$I$19+'Year 2'!$L$19</f>
        <v>0</v>
      </c>
      <c r="L13" s="306">
        <f>'Year 2'!$V$19</f>
        <v>0</v>
      </c>
      <c r="M13" s="306">
        <f>'Year 2'!$Y$19+'Year 2'!$AB$19</f>
        <v>0</v>
      </c>
      <c r="N13" s="305">
        <f>'Year 3'!$F$19</f>
        <v>0</v>
      </c>
      <c r="O13" s="305">
        <f>'Year 3'!$I$19+'Year 3'!$L$19</f>
        <v>0</v>
      </c>
      <c r="P13" s="306">
        <f>'Year 3'!$V$19</f>
        <v>0</v>
      </c>
      <c r="Q13" s="306">
        <f>'Year 3'!$Y$19+'Year 3'!$AB$19</f>
        <v>0</v>
      </c>
      <c r="R13" s="305">
        <f>'Year 4'!$F$19</f>
        <v>0</v>
      </c>
      <c r="S13" s="305">
        <f>'Year 4'!$I$19+'Year 4'!$L$19</f>
        <v>0</v>
      </c>
      <c r="T13" s="306">
        <f>'Year 4'!$V$19</f>
        <v>0</v>
      </c>
      <c r="U13" s="306">
        <f>'Year 4'!$Y$19+'Year 4'!$AB$19</f>
        <v>0</v>
      </c>
      <c r="V13" s="305">
        <f>'Year 5'!$F$19</f>
        <v>0</v>
      </c>
      <c r="W13" s="305">
        <f>'Year 5'!$I$19+'Year 5'!$L$19</f>
        <v>0</v>
      </c>
      <c r="X13" s="306">
        <f>'Year 5'!$V$19</f>
        <v>0</v>
      </c>
      <c r="Y13" s="306">
        <f>'Year 5'!$Y$19+'Year 5'!$AB$19</f>
        <v>0</v>
      </c>
      <c r="Z13" s="305">
        <f>'Year 6'!$F$19</f>
        <v>0</v>
      </c>
      <c r="AA13" s="305">
        <f>'Year 6'!$I$19+'Year 6'!$L$19</f>
        <v>0</v>
      </c>
      <c r="AB13" s="306">
        <f>'Year 6'!$V$19</f>
        <v>0</v>
      </c>
      <c r="AC13" s="306">
        <f>'Year 6'!$Y$19+'Year 6'!$AB$19</f>
        <v>0</v>
      </c>
      <c r="AD13" s="305">
        <f>'Year 7'!$F$19</f>
        <v>0</v>
      </c>
      <c r="AE13" s="305">
        <f>'Year 7'!$I$19+'Year 7'!$L$19</f>
        <v>0</v>
      </c>
      <c r="AF13" s="306">
        <f>'Year 7'!$V$19</f>
        <v>0</v>
      </c>
      <c r="AG13" s="306">
        <f>'Year 7'!$Y$19+'Year 7'!$AB$19</f>
        <v>0</v>
      </c>
      <c r="AH13" s="307">
        <f>SUM(F13:G13, J13:K13, N13:O13, R13:S13, V13:W13, Z13:AA13, AD13:AE13)</f>
        <v>0</v>
      </c>
      <c r="AI13" s="308">
        <f>SUM(H13:I13, L13:M13, P13:Q13, T13:U13, X13:Y13, AB13:AC13, AF13:AG13)</f>
        <v>0</v>
      </c>
      <c r="AJ13" s="309">
        <f>SUM(H13:I13, L13:M13, P13:Q13, T13:U13, X13:Y13, AB13:AC13, AF13:AG13)-SUM(F13:G13, J13:K13, N13:O13, R13:S13, V13:W13, Z13:AA13, AD13:AE13)</f>
        <v>0</v>
      </c>
    </row>
    <row r="14" spans="1:36" x14ac:dyDescent="0.35">
      <c r="A14" s="287" t="s">
        <v>70</v>
      </c>
      <c r="F14" s="305">
        <f>'Year 1'!$G$19</f>
        <v>0</v>
      </c>
      <c r="G14" s="305">
        <f>'Year 1'!$J$19</f>
        <v>0</v>
      </c>
      <c r="H14" s="306">
        <f>'Year 1'!$W$19</f>
        <v>0</v>
      </c>
      <c r="I14" s="306">
        <f>'Year 1'!$Z$19</f>
        <v>0</v>
      </c>
      <c r="J14" s="305">
        <f>'Year 2'!$G$19</f>
        <v>0</v>
      </c>
      <c r="K14" s="305">
        <f>'Year 2'!$J$19</f>
        <v>0</v>
      </c>
      <c r="L14" s="306">
        <f>'Year 2'!$W$19</f>
        <v>0</v>
      </c>
      <c r="M14" s="306">
        <f>'Year 2'!$Z$19</f>
        <v>0</v>
      </c>
      <c r="N14" s="305">
        <f>'Year 3'!$G$19</f>
        <v>0</v>
      </c>
      <c r="O14" s="305">
        <f>'Year 3'!$J$19</f>
        <v>0</v>
      </c>
      <c r="P14" s="306">
        <f>'Year 3'!$W$19</f>
        <v>0</v>
      </c>
      <c r="Q14" s="306">
        <f>'Year 3'!$Z$19</f>
        <v>0</v>
      </c>
      <c r="R14" s="305">
        <f>'Year 4'!$G$19</f>
        <v>0</v>
      </c>
      <c r="S14" s="305">
        <f>'Year 4'!$J$19</f>
        <v>0</v>
      </c>
      <c r="T14" s="306">
        <f>'Year 4'!$W$19</f>
        <v>0</v>
      </c>
      <c r="U14" s="306">
        <f>'Year 4'!$Z$19</f>
        <v>0</v>
      </c>
      <c r="V14" s="305">
        <f>'Year 5'!$G$19</f>
        <v>0</v>
      </c>
      <c r="W14" s="305">
        <f>'Year 5'!$J$19</f>
        <v>0</v>
      </c>
      <c r="X14" s="306">
        <f>'Year 5'!$W$19</f>
        <v>0</v>
      </c>
      <c r="Y14" s="306">
        <f>'Year 5'!$Z$19</f>
        <v>0</v>
      </c>
      <c r="Z14" s="305">
        <f>'Year 6'!$G$19</f>
        <v>0</v>
      </c>
      <c r="AA14" s="305">
        <f>'Year 6'!$J$19</f>
        <v>0</v>
      </c>
      <c r="AB14" s="306">
        <f>'Year 6'!$W$19</f>
        <v>0</v>
      </c>
      <c r="AC14" s="306">
        <f>'Year 6'!$Z$19</f>
        <v>0</v>
      </c>
      <c r="AD14" s="305">
        <f>'Year 7'!$G$19</f>
        <v>0</v>
      </c>
      <c r="AE14" s="305">
        <f>'Year 7'!$J$19</f>
        <v>0</v>
      </c>
      <c r="AF14" s="306">
        <f>'Year 7'!$W$19</f>
        <v>0</v>
      </c>
      <c r="AG14" s="306">
        <f>'Year 7'!$Z$19</f>
        <v>0</v>
      </c>
      <c r="AH14" s="307">
        <f t="shared" ref="AH14:AH23" si="0">SUM(F14:G14, J14:K14, N14:O14, R14:S14, V14:W14, Z14:AA14, AD14:AE14)</f>
        <v>0</v>
      </c>
      <c r="AI14" s="308">
        <f t="shared" ref="AI14:AI17" si="1">SUM(H14:I14, L14:M14, P14:Q14, T14:U14, X14:Y14, AB14:AC14, AF14:AG14)</f>
        <v>0</v>
      </c>
      <c r="AJ14" s="309">
        <f t="shared" ref="AJ14:AJ28" si="2">SUM(H14:I14, L14:M14, P14:Q14, T14:U14, X14:Y14, AB14:AC14, AF14:AG14)-SUM(F14:G14, J14:K14, N14:O14, R14:S14, V14:W14, Z14:AA14, AD14:AE14)</f>
        <v>0</v>
      </c>
    </row>
    <row r="15" spans="1:36" x14ac:dyDescent="0.35">
      <c r="A15" s="283" t="s">
        <v>66</v>
      </c>
      <c r="B15" s="288"/>
      <c r="C15" s="288"/>
      <c r="D15" s="288"/>
      <c r="E15" s="288"/>
      <c r="F15" s="310">
        <f>'Year 1'!$F$28</f>
        <v>0</v>
      </c>
      <c r="G15" s="310">
        <f>'Year 1'!$I$28+'Year 1'!$L$28</f>
        <v>0</v>
      </c>
      <c r="H15" s="311">
        <f>'Year 1'!$V$28</f>
        <v>0</v>
      </c>
      <c r="I15" s="311">
        <f>'Year 1'!$Y$28+'Year 1'!$AB$28</f>
        <v>0</v>
      </c>
      <c r="J15" s="310">
        <f>'Year 2'!$F$28</f>
        <v>0</v>
      </c>
      <c r="K15" s="310">
        <f>'Year 2'!$I$28+'Year 2'!$L$28</f>
        <v>0</v>
      </c>
      <c r="L15" s="311">
        <f>'Year 2'!$V$28</f>
        <v>0</v>
      </c>
      <c r="M15" s="311">
        <f>'Year 2'!$Y$28+'Year 2'!$AB$28</f>
        <v>0</v>
      </c>
      <c r="N15" s="310">
        <f>'Year 3'!$F$28</f>
        <v>0</v>
      </c>
      <c r="O15" s="310">
        <f>'Year 3'!$I$28+'Year 3'!$L$28</f>
        <v>0</v>
      </c>
      <c r="P15" s="311">
        <f>'Year 3'!$V$28</f>
        <v>0</v>
      </c>
      <c r="Q15" s="311">
        <f>'Year 3'!$Y$28+'Year 3'!$AB$28</f>
        <v>0</v>
      </c>
      <c r="R15" s="310">
        <f>'Year 4'!$F$28</f>
        <v>0</v>
      </c>
      <c r="S15" s="310">
        <f>'Year 4'!$I$28+'Year 4'!$L$28</f>
        <v>0</v>
      </c>
      <c r="T15" s="311">
        <f>'Year 4'!$V$28</f>
        <v>0</v>
      </c>
      <c r="U15" s="311">
        <f>'Year 4'!$Y$28+'Year 4'!$AB$28</f>
        <v>0</v>
      </c>
      <c r="V15" s="310">
        <f>'Year 5'!$F$28</f>
        <v>0</v>
      </c>
      <c r="W15" s="310">
        <f>'Year 5'!$I$28+'Year 5'!$L$28</f>
        <v>0</v>
      </c>
      <c r="X15" s="311">
        <f>'Year 5'!$V$28</f>
        <v>0</v>
      </c>
      <c r="Y15" s="311">
        <f>'Year 5'!$Y$28+'Year 5'!$AB$28</f>
        <v>0</v>
      </c>
      <c r="Z15" s="310">
        <f>'Year 6'!$F$28</f>
        <v>0</v>
      </c>
      <c r="AA15" s="310">
        <f>'Year 6'!$I$28+'Year 6'!$L$28</f>
        <v>0</v>
      </c>
      <c r="AB15" s="311">
        <f>'Year 6'!$V$28</f>
        <v>0</v>
      </c>
      <c r="AC15" s="311">
        <f>'Year 6'!$Y$28+'Year 6'!$AB$28</f>
        <v>0</v>
      </c>
      <c r="AD15" s="310">
        <f>'Year 7'!$F$28</f>
        <v>0</v>
      </c>
      <c r="AE15" s="310">
        <f>'Year 7'!$I$28+'Year 7'!$L$28</f>
        <v>0</v>
      </c>
      <c r="AF15" s="311">
        <f>'Year 7'!$V$28</f>
        <v>0</v>
      </c>
      <c r="AG15" s="311">
        <f>'Year 7'!$Y$28+'Year 7'!$AB$28</f>
        <v>0</v>
      </c>
      <c r="AH15" s="307">
        <f t="shared" si="0"/>
        <v>0</v>
      </c>
      <c r="AI15" s="308">
        <f t="shared" si="1"/>
        <v>0</v>
      </c>
      <c r="AJ15" s="309">
        <f t="shared" si="2"/>
        <v>0</v>
      </c>
    </row>
    <row r="16" spans="1:36" x14ac:dyDescent="0.35">
      <c r="A16" s="287" t="s">
        <v>71</v>
      </c>
      <c r="B16" s="288"/>
      <c r="C16" s="288"/>
      <c r="D16" s="288"/>
      <c r="E16" s="288"/>
      <c r="F16" s="310">
        <f>'Year 1'!$G$28</f>
        <v>0</v>
      </c>
      <c r="G16" s="310">
        <f>'Year 1'!$J$28</f>
        <v>0</v>
      </c>
      <c r="H16" s="311">
        <f>'Year 1'!$W$28</f>
        <v>0</v>
      </c>
      <c r="I16" s="311">
        <f>'Year 1'!$Z$28</f>
        <v>0</v>
      </c>
      <c r="J16" s="310">
        <f>'Year 2'!$G$28</f>
        <v>0</v>
      </c>
      <c r="K16" s="310">
        <f>'Year 2'!$J$28</f>
        <v>0</v>
      </c>
      <c r="L16" s="311">
        <f>'Year 2'!$W$28</f>
        <v>0</v>
      </c>
      <c r="M16" s="311">
        <f>'Year 2'!$Z$28</f>
        <v>0</v>
      </c>
      <c r="N16" s="310">
        <f>'Year 3'!$G$28</f>
        <v>0</v>
      </c>
      <c r="O16" s="310">
        <f>'Year 3'!$J$28</f>
        <v>0</v>
      </c>
      <c r="P16" s="311">
        <f>'Year 3'!$W$28</f>
        <v>0</v>
      </c>
      <c r="Q16" s="311">
        <f>'Year 3'!$Z$28</f>
        <v>0</v>
      </c>
      <c r="R16" s="310">
        <f>'Year 4'!$G$28</f>
        <v>0</v>
      </c>
      <c r="S16" s="310">
        <f>'Year 4'!$J$28</f>
        <v>0</v>
      </c>
      <c r="T16" s="311">
        <f>'Year 4'!$W$28</f>
        <v>0</v>
      </c>
      <c r="U16" s="311">
        <f>'Year 4'!$Z$28</f>
        <v>0</v>
      </c>
      <c r="V16" s="310">
        <f>'Year 5'!$G$28</f>
        <v>0</v>
      </c>
      <c r="W16" s="310">
        <f>'Year 5'!$J$28</f>
        <v>0</v>
      </c>
      <c r="X16" s="311">
        <f>'Year 5'!$W$28</f>
        <v>0</v>
      </c>
      <c r="Y16" s="311">
        <f>'Year 5'!$Z$28</f>
        <v>0</v>
      </c>
      <c r="Z16" s="310">
        <f>'Year 6'!$G$28</f>
        <v>0</v>
      </c>
      <c r="AA16" s="310">
        <f>'Year 6'!$J$28</f>
        <v>0</v>
      </c>
      <c r="AB16" s="311">
        <f>'Year 6'!$W$28</f>
        <v>0</v>
      </c>
      <c r="AC16" s="311">
        <f>'Year 6'!$Z$28</f>
        <v>0</v>
      </c>
      <c r="AD16" s="310">
        <f>'Year 7'!$G$28</f>
        <v>0</v>
      </c>
      <c r="AE16" s="310">
        <f>'Year 7'!$J$28</f>
        <v>0</v>
      </c>
      <c r="AF16" s="311">
        <f>'Year 7'!$W$28</f>
        <v>0</v>
      </c>
      <c r="AG16" s="311">
        <f>'Year 7'!$Z$28</f>
        <v>0</v>
      </c>
      <c r="AH16" s="307">
        <f>SUM(F16:G16, J16:K16, N16:O16, R16:S16, V16:W16, Z16:AA16, AD16:AE16)</f>
        <v>0</v>
      </c>
      <c r="AI16" s="308">
        <f t="shared" si="1"/>
        <v>0</v>
      </c>
      <c r="AJ16" s="309">
        <f>SUM(H16:I16, L16:M16, P16:Q16, T16:U16, X16:Y16, AB16:AC16, AF16:AG16)-SUM(F16:G16, J16:K16, N16:O16, R16:S16, V16:W16, Z16:AA16, AD16:AE16)</f>
        <v>0</v>
      </c>
    </row>
    <row r="17" spans="1:36" s="291" customFormat="1" x14ac:dyDescent="0.35">
      <c r="A17" s="289" t="s">
        <v>72</v>
      </c>
      <c r="B17" s="23"/>
      <c r="C17" s="23"/>
      <c r="D17" s="23"/>
      <c r="E17" s="23"/>
      <c r="F17" s="312">
        <f t="shared" ref="F17:AG17" si="3">SUM(F13:F16)</f>
        <v>0</v>
      </c>
      <c r="G17" s="312">
        <f t="shared" si="3"/>
        <v>0</v>
      </c>
      <c r="H17" s="309">
        <f t="shared" si="3"/>
        <v>0</v>
      </c>
      <c r="I17" s="309">
        <f t="shared" si="3"/>
        <v>0</v>
      </c>
      <c r="J17" s="312">
        <f t="shared" si="3"/>
        <v>0</v>
      </c>
      <c r="K17" s="312">
        <f t="shared" si="3"/>
        <v>0</v>
      </c>
      <c r="L17" s="309">
        <f t="shared" si="3"/>
        <v>0</v>
      </c>
      <c r="M17" s="309">
        <f t="shared" si="3"/>
        <v>0</v>
      </c>
      <c r="N17" s="312">
        <f t="shared" si="3"/>
        <v>0</v>
      </c>
      <c r="O17" s="312">
        <f t="shared" si="3"/>
        <v>0</v>
      </c>
      <c r="P17" s="309">
        <f t="shared" si="3"/>
        <v>0</v>
      </c>
      <c r="Q17" s="309">
        <f t="shared" si="3"/>
        <v>0</v>
      </c>
      <c r="R17" s="312">
        <f t="shared" si="3"/>
        <v>0</v>
      </c>
      <c r="S17" s="312">
        <f t="shared" si="3"/>
        <v>0</v>
      </c>
      <c r="T17" s="309">
        <f t="shared" si="3"/>
        <v>0</v>
      </c>
      <c r="U17" s="309">
        <f t="shared" si="3"/>
        <v>0</v>
      </c>
      <c r="V17" s="312">
        <f t="shared" si="3"/>
        <v>0</v>
      </c>
      <c r="W17" s="312">
        <f t="shared" si="3"/>
        <v>0</v>
      </c>
      <c r="X17" s="309">
        <f t="shared" si="3"/>
        <v>0</v>
      </c>
      <c r="Y17" s="309">
        <f t="shared" si="3"/>
        <v>0</v>
      </c>
      <c r="Z17" s="312">
        <f t="shared" si="3"/>
        <v>0</v>
      </c>
      <c r="AA17" s="312">
        <f t="shared" si="3"/>
        <v>0</v>
      </c>
      <c r="AB17" s="309">
        <f t="shared" si="3"/>
        <v>0</v>
      </c>
      <c r="AC17" s="309">
        <f t="shared" si="3"/>
        <v>0</v>
      </c>
      <c r="AD17" s="312">
        <f t="shared" si="3"/>
        <v>0</v>
      </c>
      <c r="AE17" s="312">
        <f t="shared" si="3"/>
        <v>0</v>
      </c>
      <c r="AF17" s="309">
        <f t="shared" si="3"/>
        <v>0</v>
      </c>
      <c r="AG17" s="309">
        <f t="shared" si="3"/>
        <v>0</v>
      </c>
      <c r="AH17" s="307">
        <f t="shared" si="0"/>
        <v>0</v>
      </c>
      <c r="AI17" s="308">
        <f t="shared" si="1"/>
        <v>0</v>
      </c>
      <c r="AJ17" s="309">
        <f t="shared" si="2"/>
        <v>0</v>
      </c>
    </row>
    <row r="18" spans="1:36" x14ac:dyDescent="0.35">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3"/>
      <c r="AI18" s="288"/>
      <c r="AJ18" s="23"/>
    </row>
    <row r="19" spans="1:36" x14ac:dyDescent="0.35">
      <c r="A19" s="287" t="s">
        <v>9</v>
      </c>
      <c r="B19" s="288"/>
      <c r="C19" s="288"/>
      <c r="D19" s="288"/>
      <c r="E19" s="288"/>
      <c r="F19" s="310">
        <f>'Year 1'!$J$37</f>
        <v>0</v>
      </c>
      <c r="G19" s="310">
        <f>'Year 1'!$K$37+'Year 1'!$L$37</f>
        <v>0</v>
      </c>
      <c r="H19" s="311">
        <f>'Year 1'!$Z$37</f>
        <v>0</v>
      </c>
      <c r="I19" s="311">
        <f>'Year 1'!$AA$37+'Year 1'!$AB$37</f>
        <v>0</v>
      </c>
      <c r="J19" s="310">
        <f>'Year 2'!$J$37</f>
        <v>0</v>
      </c>
      <c r="K19" s="310">
        <f>'Year 2'!$K$37+'Year 2'!$L$37</f>
        <v>0</v>
      </c>
      <c r="L19" s="311">
        <f>'Year 2'!$Z$37</f>
        <v>0</v>
      </c>
      <c r="M19" s="311">
        <f>'Year 2'!$AA$37+'Year 2'!$AB$37</f>
        <v>0</v>
      </c>
      <c r="N19" s="310">
        <f>'Year 3'!$J$37</f>
        <v>0</v>
      </c>
      <c r="O19" s="310">
        <f>'Year 3'!$K$37+'Year 3'!$L$37</f>
        <v>0</v>
      </c>
      <c r="P19" s="311">
        <f>'Year 3'!$Z$37</f>
        <v>0</v>
      </c>
      <c r="Q19" s="311">
        <f>'Year 3'!$AA$37+'Year 3'!$AB$37</f>
        <v>0</v>
      </c>
      <c r="R19" s="310">
        <f>'Year 4'!$J$37</f>
        <v>0</v>
      </c>
      <c r="S19" s="310">
        <f>'Year 4'!$K$37+'Year 4'!$L$37</f>
        <v>0</v>
      </c>
      <c r="T19" s="311">
        <f>'Year 4'!$Z$37</f>
        <v>0</v>
      </c>
      <c r="U19" s="311">
        <f>'Year 4'!$AA$37+'Year 4'!$AB$37</f>
        <v>0</v>
      </c>
      <c r="V19" s="310">
        <f>'Year 5'!$J$37</f>
        <v>0</v>
      </c>
      <c r="W19" s="310">
        <f>'Year 5'!$K$37+'Year 5'!$L$37</f>
        <v>0</v>
      </c>
      <c r="X19" s="311">
        <f>'Year 5'!$Z$37</f>
        <v>0</v>
      </c>
      <c r="Y19" s="311">
        <f>'Year 5'!$AA$37+'Year 5'!$AB$37</f>
        <v>0</v>
      </c>
      <c r="Z19" s="310">
        <f>'Year 6'!$J$37</f>
        <v>0</v>
      </c>
      <c r="AA19" s="310">
        <f>'Year 6'!$K$37+'Year 6'!$L$37</f>
        <v>0</v>
      </c>
      <c r="AB19" s="311">
        <f>'Year 6'!$Z$37</f>
        <v>0</v>
      </c>
      <c r="AC19" s="311">
        <f>'Year 6'!$AA$37+'Year 6'!$AB$37</f>
        <v>0</v>
      </c>
      <c r="AD19" s="310">
        <f>'Year 7'!$J$37</f>
        <v>0</v>
      </c>
      <c r="AE19" s="310">
        <f>'Year 7'!$K$37+'Year 7'!$L$37</f>
        <v>0</v>
      </c>
      <c r="AF19" s="311">
        <f>'Year 7'!$Z$37</f>
        <v>0</v>
      </c>
      <c r="AG19" s="311">
        <f>'Year 7'!$AA$37+'Year 7'!$AB$37</f>
        <v>0</v>
      </c>
      <c r="AH19" s="307">
        <f t="shared" si="0"/>
        <v>0</v>
      </c>
      <c r="AI19" s="308">
        <f>SUM(H19:I19, L19:M19, P19:Q19, T19:U19, X19:Y19, AB19:AC19, AF19:AG19)</f>
        <v>0</v>
      </c>
      <c r="AJ19" s="309">
        <f t="shared" si="2"/>
        <v>0</v>
      </c>
    </row>
    <row r="20" spans="1:36" x14ac:dyDescent="0.35">
      <c r="A20" s="287" t="s">
        <v>10</v>
      </c>
      <c r="B20" s="288"/>
      <c r="C20" s="288"/>
      <c r="D20" s="288"/>
      <c r="E20" s="288"/>
      <c r="F20" s="310">
        <f>'Year 1'!$J$43</f>
        <v>0</v>
      </c>
      <c r="G20" s="310">
        <f>'Year 1'!$K$43+'Year 1'!$L$43</f>
        <v>0</v>
      </c>
      <c r="H20" s="311">
        <f>'Year 1'!$Z$43</f>
        <v>0</v>
      </c>
      <c r="I20" s="311">
        <f>'Year 1'!$AA$43+'Year 1'!$AB$43</f>
        <v>0</v>
      </c>
      <c r="J20" s="310">
        <f>'Year 2'!$J$43</f>
        <v>0</v>
      </c>
      <c r="K20" s="310">
        <f>'Year 2'!$K$43+'Year 2'!$L$43</f>
        <v>0</v>
      </c>
      <c r="L20" s="311">
        <f>'Year 2'!$Z$43</f>
        <v>0</v>
      </c>
      <c r="M20" s="311">
        <f>'Year 2'!$AA$43+'Year 2'!$AB$43</f>
        <v>0</v>
      </c>
      <c r="N20" s="310">
        <f>'Year 3'!$J$43</f>
        <v>0</v>
      </c>
      <c r="O20" s="310">
        <f>'Year 3'!$K$43+'Year 3'!$L$43</f>
        <v>0</v>
      </c>
      <c r="P20" s="311">
        <f>'Year 3'!$Z$43</f>
        <v>0</v>
      </c>
      <c r="Q20" s="311">
        <f>'Year 3'!$AA$43+'Year 3'!$AB$43</f>
        <v>0</v>
      </c>
      <c r="R20" s="310">
        <f>'Year 4'!$J$43</f>
        <v>0</v>
      </c>
      <c r="S20" s="310">
        <f>'Year 4'!$K$43+'Year 4'!$L$43</f>
        <v>0</v>
      </c>
      <c r="T20" s="311">
        <f>'Year 4'!$Z$43</f>
        <v>0</v>
      </c>
      <c r="U20" s="311">
        <f>'Year 4'!$AA$43+'Year 4'!$AB$43</f>
        <v>0</v>
      </c>
      <c r="V20" s="310">
        <f>'Year 5'!$J$43</f>
        <v>0</v>
      </c>
      <c r="W20" s="310">
        <f>'Year 5'!$K$43+'Year 5'!$L$43</f>
        <v>0</v>
      </c>
      <c r="X20" s="311">
        <f>'Year 5'!$Z$43</f>
        <v>0</v>
      </c>
      <c r="Y20" s="311">
        <f>'Year 5'!$AA$43+'Year 5'!$AB$43</f>
        <v>0</v>
      </c>
      <c r="Z20" s="310">
        <f>'Year 6'!$J$43</f>
        <v>0</v>
      </c>
      <c r="AA20" s="310">
        <f>'Year 6'!$K$43+'Year 6'!$L$43</f>
        <v>0</v>
      </c>
      <c r="AB20" s="311">
        <f>'Year 6'!$Z$43</f>
        <v>0</v>
      </c>
      <c r="AC20" s="311">
        <f>'Year 6'!$AA$43+'Year 6'!$AB$43</f>
        <v>0</v>
      </c>
      <c r="AD20" s="310">
        <f>'Year 7'!$J$43</f>
        <v>0</v>
      </c>
      <c r="AE20" s="310">
        <f>'Year 7'!$K$43+'Year 7'!$L$43</f>
        <v>0</v>
      </c>
      <c r="AF20" s="311">
        <f>'Year 7'!$Z$43</f>
        <v>0</v>
      </c>
      <c r="AG20" s="311">
        <f>'Year 7'!$AA$43+'Year 7'!$AB$43</f>
        <v>0</v>
      </c>
      <c r="AH20" s="307">
        <f>SUM(F20:G20, J20:K20, N20:O20, R20:S20, V20:W20, Z20:AA20, AD20:AE20)</f>
        <v>0</v>
      </c>
      <c r="AI20" s="308">
        <f>SUM(H20:I20, L20:M20, P20:Q20, T20:U20, X20:Y20, AB20:AC20, AF20:AG20)</f>
        <v>0</v>
      </c>
      <c r="AJ20" s="309">
        <f t="shared" si="2"/>
        <v>0</v>
      </c>
    </row>
    <row r="21" spans="1:36" x14ac:dyDescent="0.35">
      <c r="A21" s="287" t="s">
        <v>11</v>
      </c>
      <c r="B21" s="288"/>
      <c r="C21" s="288"/>
      <c r="D21" s="288"/>
      <c r="E21" s="288"/>
      <c r="F21" s="313">
        <f>'Year 1'!$J$57</f>
        <v>0</v>
      </c>
      <c r="G21" s="313">
        <f>'Year 1'!$K$57+'Year 1'!$L$57</f>
        <v>0</v>
      </c>
      <c r="H21" s="311">
        <f>'Year 1'!$Z$57</f>
        <v>0</v>
      </c>
      <c r="I21" s="311">
        <f>'Year 1'!$AA$57+'Year 1'!$AB$57</f>
        <v>0</v>
      </c>
      <c r="J21" s="313">
        <f>'Year 2'!$J$57</f>
        <v>0</v>
      </c>
      <c r="K21" s="313">
        <f>'Year 2'!$K$57+'Year 2'!$L$57</f>
        <v>0</v>
      </c>
      <c r="L21" s="311">
        <f>'Year 2'!$Z$57</f>
        <v>0</v>
      </c>
      <c r="M21" s="311">
        <f>'Year 2'!$AA$57+'Year 2'!$AB$57</f>
        <v>0</v>
      </c>
      <c r="N21" s="313">
        <f>'Year 3'!$J$57</f>
        <v>0</v>
      </c>
      <c r="O21" s="313">
        <f>'Year 3'!$K$57+'Year 3'!$L$57</f>
        <v>0</v>
      </c>
      <c r="P21" s="311">
        <f>'Year 3'!$Z$57</f>
        <v>0</v>
      </c>
      <c r="Q21" s="311">
        <f>'Year 3'!$AA$57+'Year 3'!$AB$57</f>
        <v>0</v>
      </c>
      <c r="R21" s="313">
        <f>'Year 4'!$J$57</f>
        <v>0</v>
      </c>
      <c r="S21" s="313">
        <f>'Year 4'!$K$57+'Year 4'!$L$57</f>
        <v>0</v>
      </c>
      <c r="T21" s="311">
        <f>'Year 4'!$Z$57</f>
        <v>0</v>
      </c>
      <c r="U21" s="311">
        <f>'Year 4'!$AA$57+'Year 4'!$AB$57</f>
        <v>0</v>
      </c>
      <c r="V21" s="313">
        <f>'Year 5'!$J$57</f>
        <v>0</v>
      </c>
      <c r="W21" s="313">
        <f>'Year 5'!$K$57+'Year 5'!$L$57</f>
        <v>0</v>
      </c>
      <c r="X21" s="311">
        <f>'Year 5'!$Z$57</f>
        <v>0</v>
      </c>
      <c r="Y21" s="311">
        <f>'Year 5'!$AA$57+'Year 5'!$AB$57</f>
        <v>0</v>
      </c>
      <c r="Z21" s="313">
        <f>'Year 6'!$J$57</f>
        <v>0</v>
      </c>
      <c r="AA21" s="313">
        <f>'Year 6'!$K$57+'Year 6'!$L$57</f>
        <v>0</v>
      </c>
      <c r="AB21" s="311">
        <f>'Year 6'!$Z$57</f>
        <v>0</v>
      </c>
      <c r="AC21" s="311">
        <f>'Year 6'!$AA$57+'Year 6'!$AB$57</f>
        <v>0</v>
      </c>
      <c r="AD21" s="313">
        <f>'Year 7'!$J$57</f>
        <v>0</v>
      </c>
      <c r="AE21" s="313">
        <f>'Year 7'!$K$57+'Year 7'!$L$57</f>
        <v>0</v>
      </c>
      <c r="AF21" s="311">
        <f>'Year 7'!$Z$57</f>
        <v>0</v>
      </c>
      <c r="AG21" s="311">
        <f>'Year 7'!$AA$57+'Year 7'!$AB$57</f>
        <v>0</v>
      </c>
      <c r="AH21" s="307">
        <f t="shared" si="0"/>
        <v>0</v>
      </c>
      <c r="AI21" s="308">
        <f t="shared" ref="AI21:AI23" si="4">SUM(H21:I21, L21:M21, P21:Q21, T21:U21, X21:Y21, AB21:AC21, AF21:AG21)</f>
        <v>0</v>
      </c>
      <c r="AJ21" s="309">
        <f t="shared" si="2"/>
        <v>0</v>
      </c>
    </row>
    <row r="22" spans="1:36" x14ac:dyDescent="0.35">
      <c r="A22" s="287" t="s">
        <v>67</v>
      </c>
      <c r="B22" s="288"/>
      <c r="C22" s="288"/>
      <c r="D22" s="288"/>
      <c r="E22" s="288"/>
      <c r="F22" s="313">
        <f>'Year 1'!$J$70</f>
        <v>0</v>
      </c>
      <c r="G22" s="313">
        <f>'Year 1'!$K$70+'Year 1'!$L$70</f>
        <v>0</v>
      </c>
      <c r="H22" s="311">
        <f>'Year 1'!$Z$70</f>
        <v>0</v>
      </c>
      <c r="I22" s="311">
        <f>'Year 1'!$AA$70+'Year 1'!$AB$70</f>
        <v>0</v>
      </c>
      <c r="J22" s="313">
        <f>'Year 2'!$J$70</f>
        <v>0</v>
      </c>
      <c r="K22" s="313">
        <f>'Year 2'!$K$70+'Year 2'!$L$70</f>
        <v>0</v>
      </c>
      <c r="L22" s="311">
        <f>'Year 2'!$Z$70</f>
        <v>0</v>
      </c>
      <c r="M22" s="311">
        <f>'Year 2'!$AA$70+'Year 2'!$AB$70</f>
        <v>0</v>
      </c>
      <c r="N22" s="313">
        <f>'Year 3'!$J$70</f>
        <v>0</v>
      </c>
      <c r="O22" s="313">
        <f>'Year 3'!$K$70+'Year 3'!$L$70</f>
        <v>0</v>
      </c>
      <c r="P22" s="311">
        <f>'Year 3'!$Z$70</f>
        <v>0</v>
      </c>
      <c r="Q22" s="311">
        <f>'Year 3'!$AA$70+'Year 3'!$AB$70</f>
        <v>0</v>
      </c>
      <c r="R22" s="313">
        <f>'Year 4'!$J$70</f>
        <v>0</v>
      </c>
      <c r="S22" s="313">
        <f>'Year 4'!$K$70+'Year 4'!$L$70</f>
        <v>0</v>
      </c>
      <c r="T22" s="311">
        <f>'Year 4'!$Z$70</f>
        <v>0</v>
      </c>
      <c r="U22" s="311">
        <f>'Year 4'!$AA$70+'Year 4'!$AB$70</f>
        <v>0</v>
      </c>
      <c r="V22" s="313">
        <f>'Year 5'!$J$70</f>
        <v>0</v>
      </c>
      <c r="W22" s="313">
        <f>'Year 5'!$K$70+'Year 5'!$L$70</f>
        <v>0</v>
      </c>
      <c r="X22" s="311">
        <f>'Year 5'!$Z$70</f>
        <v>0</v>
      </c>
      <c r="Y22" s="311">
        <f>'Year 5'!$AA$70+'Year 5'!$AB$70</f>
        <v>0</v>
      </c>
      <c r="Z22" s="313">
        <f>'Year 6'!$J$70</f>
        <v>0</v>
      </c>
      <c r="AA22" s="313">
        <f>'Year 6'!$K$70+'Year 6'!$L$70</f>
        <v>0</v>
      </c>
      <c r="AB22" s="311">
        <f>'Year 6'!$Z$70</f>
        <v>0</v>
      </c>
      <c r="AC22" s="311">
        <f>'Year 6'!$AA$70+'Year 6'!$AB$70</f>
        <v>0</v>
      </c>
      <c r="AD22" s="313">
        <f>'Year 7'!$J$70</f>
        <v>0</v>
      </c>
      <c r="AE22" s="313">
        <f>'Year 7'!$K$70+'Year 7'!$L$70</f>
        <v>0</v>
      </c>
      <c r="AF22" s="311">
        <f>'Year 7'!$Z$70</f>
        <v>0</v>
      </c>
      <c r="AG22" s="311">
        <f>'Year 7'!$AA$70+'Year 7'!$AB$70</f>
        <v>0</v>
      </c>
      <c r="AH22" s="307">
        <f>SUM(F22:G22, J22:K22, N22:O22, R22:S22, V22:W22, Z22:AA22, AD22:AE22)</f>
        <v>0</v>
      </c>
      <c r="AI22" s="308">
        <f t="shared" si="4"/>
        <v>0</v>
      </c>
      <c r="AJ22" s="309">
        <f t="shared" si="2"/>
        <v>0</v>
      </c>
    </row>
    <row r="23" spans="1:36" s="291" customFormat="1" x14ac:dyDescent="0.35">
      <c r="A23" s="289" t="s">
        <v>69</v>
      </c>
      <c r="B23" s="23"/>
      <c r="C23" s="23"/>
      <c r="D23" s="23"/>
      <c r="E23" s="23"/>
      <c r="F23" s="312">
        <f>SUM(F19:F22)</f>
        <v>0</v>
      </c>
      <c r="G23" s="312">
        <f>SUM(G19:G22)</f>
        <v>0</v>
      </c>
      <c r="H23" s="309">
        <f>SUM(H19:H22)</f>
        <v>0</v>
      </c>
      <c r="I23" s="309">
        <f>SUM(I19:I21)</f>
        <v>0</v>
      </c>
      <c r="J23" s="312">
        <f>SUM(J19:J22)</f>
        <v>0</v>
      </c>
      <c r="K23" s="312">
        <f>SUM(K19:K22)</f>
        <v>0</v>
      </c>
      <c r="L23" s="309">
        <f>SUM(L19:L22)</f>
        <v>0</v>
      </c>
      <c r="M23" s="309">
        <f>SUM(M19:M21)</f>
        <v>0</v>
      </c>
      <c r="N23" s="312">
        <f>SUM(N19:N22)</f>
        <v>0</v>
      </c>
      <c r="O23" s="312">
        <f>SUM(O19:O22)</f>
        <v>0</v>
      </c>
      <c r="P23" s="309">
        <f>SUM(P19:P22)</f>
        <v>0</v>
      </c>
      <c r="Q23" s="309">
        <f>SUM(Q19:Q21)</f>
        <v>0</v>
      </c>
      <c r="R23" s="312">
        <f>SUM(R19:R22)</f>
        <v>0</v>
      </c>
      <c r="S23" s="312">
        <f>SUM(S19:S22)</f>
        <v>0</v>
      </c>
      <c r="T23" s="309">
        <f>SUM(T19:T22)</f>
        <v>0</v>
      </c>
      <c r="U23" s="309">
        <f>SUM(U19:U21)</f>
        <v>0</v>
      </c>
      <c r="V23" s="312">
        <f>SUM(V19:V22)</f>
        <v>0</v>
      </c>
      <c r="W23" s="312">
        <f>SUM(W19:W22)</f>
        <v>0</v>
      </c>
      <c r="X23" s="309">
        <f>SUM(X19:X22)</f>
        <v>0</v>
      </c>
      <c r="Y23" s="309">
        <f>SUM(Y19:Y21)</f>
        <v>0</v>
      </c>
      <c r="Z23" s="312">
        <f>SUM(Z19:Z22)</f>
        <v>0</v>
      </c>
      <c r="AA23" s="312">
        <f>SUM(AA19:AA22)</f>
        <v>0</v>
      </c>
      <c r="AB23" s="309">
        <f>SUM(AB19:AB22)</f>
        <v>0</v>
      </c>
      <c r="AC23" s="309">
        <f>SUM(AC19:AC21)</f>
        <v>0</v>
      </c>
      <c r="AD23" s="312">
        <f>SUM(AD19:AD22)</f>
        <v>0</v>
      </c>
      <c r="AE23" s="312">
        <f>SUM(AE19:AE22)</f>
        <v>0</v>
      </c>
      <c r="AF23" s="309">
        <f>SUM(AF19:AF22)</f>
        <v>0</v>
      </c>
      <c r="AG23" s="309">
        <f>SUM(AG19:AG21)</f>
        <v>0</v>
      </c>
      <c r="AH23" s="307">
        <f t="shared" si="0"/>
        <v>0</v>
      </c>
      <c r="AI23" s="308">
        <f t="shared" si="4"/>
        <v>0</v>
      </c>
      <c r="AJ23" s="309">
        <f t="shared" si="2"/>
        <v>0</v>
      </c>
    </row>
    <row r="24" spans="1:36" x14ac:dyDescent="0.35">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3"/>
      <c r="AI24" s="288"/>
      <c r="AJ24" s="23"/>
    </row>
    <row r="25" spans="1:36" s="291" customFormat="1" x14ac:dyDescent="0.35">
      <c r="A25" s="289" t="s">
        <v>37</v>
      </c>
      <c r="B25" s="23"/>
      <c r="C25" s="23"/>
      <c r="D25" s="23"/>
      <c r="E25" s="23"/>
      <c r="F25" s="273">
        <f>'Year 1'!$J$76</f>
        <v>0</v>
      </c>
      <c r="G25" s="273">
        <f>'Year 1'!$K$76</f>
        <v>0</v>
      </c>
      <c r="H25" s="274">
        <f>'Year 1'!$Z$76</f>
        <v>0</v>
      </c>
      <c r="I25" s="274">
        <f>'Year 1'!$AA$76</f>
        <v>0</v>
      </c>
      <c r="J25" s="273">
        <f>'Year 2'!$J$76</f>
        <v>0</v>
      </c>
      <c r="K25" s="273">
        <f>'Year 2'!$K$76</f>
        <v>0</v>
      </c>
      <c r="L25" s="274">
        <f>'Year 2'!$Z$76</f>
        <v>0</v>
      </c>
      <c r="M25" s="274">
        <f>'Year 2'!$AA$76</f>
        <v>0</v>
      </c>
      <c r="N25" s="273">
        <f>'Year 3'!$J$76</f>
        <v>0</v>
      </c>
      <c r="O25" s="273">
        <f>'Year 3'!$K$76</f>
        <v>0</v>
      </c>
      <c r="P25" s="274">
        <f>'Year 3'!$Z$76</f>
        <v>0</v>
      </c>
      <c r="Q25" s="274">
        <f>'Year 3'!$AA$76</f>
        <v>0</v>
      </c>
      <c r="R25" s="273">
        <f>'Year 4'!$J$76</f>
        <v>0</v>
      </c>
      <c r="S25" s="273">
        <f>'Year 4'!$K$76</f>
        <v>0</v>
      </c>
      <c r="T25" s="274">
        <f>'Year 4'!$Z$76</f>
        <v>0</v>
      </c>
      <c r="U25" s="274">
        <f>'Year 4'!$AA$76</f>
        <v>0</v>
      </c>
      <c r="V25" s="273">
        <f>'Year 5'!$J$76</f>
        <v>0</v>
      </c>
      <c r="W25" s="273">
        <f>'Year 5'!$K$76</f>
        <v>0</v>
      </c>
      <c r="X25" s="274">
        <f>'Year 5'!$Z$76</f>
        <v>0</v>
      </c>
      <c r="Y25" s="274">
        <f>'Year 5'!$AA$76</f>
        <v>0</v>
      </c>
      <c r="Z25" s="273">
        <f>'Year 6'!$J$76</f>
        <v>0</v>
      </c>
      <c r="AA25" s="273">
        <f>'Year 6'!$K$76</f>
        <v>0</v>
      </c>
      <c r="AB25" s="274">
        <f>'Year 6'!$Z$76</f>
        <v>0</v>
      </c>
      <c r="AC25" s="274">
        <f>'Year 6'!$AA$76</f>
        <v>0</v>
      </c>
      <c r="AD25" s="273">
        <f>'Year 7'!$J$76</f>
        <v>0</v>
      </c>
      <c r="AE25" s="273">
        <f>'Year 7'!$K$76</f>
        <v>0</v>
      </c>
      <c r="AF25" s="274">
        <f>'Year 7'!$Z$76</f>
        <v>0</v>
      </c>
      <c r="AG25" s="274">
        <f>'Year 7'!$AA$76</f>
        <v>0</v>
      </c>
      <c r="AH25" s="307">
        <f>SUM(F25:G25, J25:K25, N25:O25, R25:S25, V25:W25, Z25:AA25, AD25:AE25)</f>
        <v>0</v>
      </c>
      <c r="AI25" s="308">
        <f>SUM(H25:I25, L25:M25, P25:Q25, T25:U25, X25:Y25, AB25:AC25, AF25:AG25)</f>
        <v>0</v>
      </c>
      <c r="AJ25" s="309">
        <f t="shared" si="2"/>
        <v>0</v>
      </c>
    </row>
    <row r="26" spans="1:36" x14ac:dyDescent="0.35">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3"/>
      <c r="AI26" s="288"/>
      <c r="AJ26" s="23"/>
    </row>
    <row r="27" spans="1:36" x14ac:dyDescent="0.35">
      <c r="A27" s="287" t="s">
        <v>73</v>
      </c>
      <c r="B27" s="288"/>
      <c r="C27" s="288"/>
      <c r="D27" s="288"/>
      <c r="E27" s="288"/>
      <c r="F27" s="275">
        <f>SUM(F25, F23, F17)</f>
        <v>0</v>
      </c>
      <c r="G27" s="288"/>
      <c r="H27" s="276">
        <f>SUM(H25, H23, H17)</f>
        <v>0</v>
      </c>
      <c r="I27" s="288"/>
      <c r="J27" s="275">
        <f>SUM(J25, J23, J17)</f>
        <v>0</v>
      </c>
      <c r="K27" s="288"/>
      <c r="L27" s="276">
        <f>SUM(L25, L23, L17)</f>
        <v>0</v>
      </c>
      <c r="M27" s="288"/>
      <c r="N27" s="275">
        <f>SUM(N25, N23, N17)</f>
        <v>0</v>
      </c>
      <c r="O27" s="288"/>
      <c r="P27" s="276">
        <f>SUM(P25, P23, P17)</f>
        <v>0</v>
      </c>
      <c r="Q27" s="288"/>
      <c r="R27" s="275">
        <f>SUM(R25, R23, R17)</f>
        <v>0</v>
      </c>
      <c r="S27" s="288"/>
      <c r="T27" s="276">
        <f>SUM(T25, T23, T17)</f>
        <v>0</v>
      </c>
      <c r="U27" s="288"/>
      <c r="V27" s="275">
        <f>SUM(V25, V23, V17)</f>
        <v>0</v>
      </c>
      <c r="W27" s="288"/>
      <c r="X27" s="276">
        <f>SUM(X25, X23, X17)</f>
        <v>0</v>
      </c>
      <c r="Y27" s="288"/>
      <c r="Z27" s="275">
        <f>SUM(Z25, Z23, Z17)</f>
        <v>0</v>
      </c>
      <c r="AA27" s="288"/>
      <c r="AB27" s="276">
        <f>SUM(AB25, AB23, AB17)</f>
        <v>0</v>
      </c>
      <c r="AC27" s="288"/>
      <c r="AD27" s="275">
        <f>SUM(AD25, AD23, AD17)</f>
        <v>0</v>
      </c>
      <c r="AE27" s="288"/>
      <c r="AF27" s="276">
        <f>SUM(AF25, AF23, AF17)</f>
        <v>0</v>
      </c>
      <c r="AG27" s="288"/>
      <c r="AH27" s="273">
        <f>SUM(F27, J27, N27, R27, V27, Z27, AD27)</f>
        <v>0</v>
      </c>
      <c r="AI27" s="276">
        <f>SUM(X27, T27, P27, L27, H27, AB27, AF27)</f>
        <v>0</v>
      </c>
      <c r="AJ27" s="309">
        <f t="shared" si="2"/>
        <v>0</v>
      </c>
    </row>
    <row r="28" spans="1:36" x14ac:dyDescent="0.35">
      <c r="A28" s="287" t="s">
        <v>38</v>
      </c>
      <c r="B28" s="288"/>
      <c r="C28" s="288"/>
      <c r="D28" s="288"/>
      <c r="E28" s="288"/>
      <c r="F28" s="288"/>
      <c r="G28" s="314">
        <f>G17+G23+G25</f>
        <v>0</v>
      </c>
      <c r="H28" s="288"/>
      <c r="I28" s="311">
        <f>SUM(I25, I23, I17)</f>
        <v>0</v>
      </c>
      <c r="J28" s="288"/>
      <c r="K28" s="314">
        <f>K17+K23+K25</f>
        <v>0</v>
      </c>
      <c r="L28" s="288"/>
      <c r="M28" s="311">
        <f>SUM(M25, M23, M17)</f>
        <v>0</v>
      </c>
      <c r="N28" s="288"/>
      <c r="O28" s="314">
        <f>O17+O23+O25</f>
        <v>0</v>
      </c>
      <c r="P28" s="288"/>
      <c r="Q28" s="311">
        <f>SUM(Q25, Q23, Q17)</f>
        <v>0</v>
      </c>
      <c r="R28" s="288"/>
      <c r="S28" s="314">
        <f>S17+S23+S25</f>
        <v>0</v>
      </c>
      <c r="T28" s="288"/>
      <c r="U28" s="311">
        <f>SUM(U25, U23, U17)</f>
        <v>0</v>
      </c>
      <c r="V28" s="288"/>
      <c r="W28" s="314">
        <f>W17+W23+W25</f>
        <v>0</v>
      </c>
      <c r="X28" s="288"/>
      <c r="Y28" s="311">
        <f>SUM(Y25, Y23, Y17)</f>
        <v>0</v>
      </c>
      <c r="Z28" s="288"/>
      <c r="AA28" s="314">
        <f>AA17+AA23+AA25</f>
        <v>0</v>
      </c>
      <c r="AB28" s="288"/>
      <c r="AC28" s="311">
        <f>SUM(AC25, AC23, AC17)</f>
        <v>0</v>
      </c>
      <c r="AD28" s="288"/>
      <c r="AE28" s="314">
        <f>AE17+AE23+AE25</f>
        <v>0</v>
      </c>
      <c r="AF28" s="288"/>
      <c r="AG28" s="311">
        <f>SUM(AG25, AG23, AG17)</f>
        <v>0</v>
      </c>
      <c r="AH28" s="273">
        <f>SUM(G28, K28, O28, S28, W28, AA28, AE28)</f>
        <v>0</v>
      </c>
      <c r="AI28" s="276">
        <f>SUM(Y28, U28, Q28, M28, I28, AC28, AG28)</f>
        <v>0</v>
      </c>
      <c r="AJ28" s="309">
        <f t="shared" si="2"/>
        <v>0</v>
      </c>
    </row>
    <row r="29" spans="1:36" x14ac:dyDescent="0.35">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3"/>
      <c r="AI29" s="288"/>
      <c r="AJ29" s="291"/>
    </row>
    <row r="30" spans="1:36" x14ac:dyDescent="0.35">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3"/>
      <c r="AI30" s="288"/>
      <c r="AJ30" s="291"/>
    </row>
    <row r="31" spans="1:36" s="281" customFormat="1" x14ac:dyDescent="0.35">
      <c r="A31" s="293"/>
      <c r="B31" s="294"/>
      <c r="C31" s="294"/>
      <c r="D31" s="294"/>
      <c r="E31" s="294"/>
      <c r="F31" s="334" t="s">
        <v>43</v>
      </c>
      <c r="G31" s="334"/>
      <c r="H31" s="334" t="s">
        <v>82</v>
      </c>
      <c r="I31" s="334"/>
      <c r="J31" s="334" t="s">
        <v>47</v>
      </c>
      <c r="K31" s="334"/>
      <c r="L31" s="334" t="s">
        <v>113</v>
      </c>
      <c r="M31" s="334"/>
      <c r="N31" s="334" t="s">
        <v>46</v>
      </c>
      <c r="O31" s="334"/>
      <c r="P31" s="334" t="s">
        <v>114</v>
      </c>
      <c r="Q31" s="334"/>
      <c r="R31" s="334" t="s">
        <v>45</v>
      </c>
      <c r="S31" s="334"/>
      <c r="T31" s="334" t="s">
        <v>115</v>
      </c>
      <c r="U31" s="334"/>
      <c r="V31" s="334" t="s">
        <v>44</v>
      </c>
      <c r="W31" s="334"/>
      <c r="X31" s="334" t="s">
        <v>116</v>
      </c>
      <c r="Y31" s="334"/>
      <c r="Z31" s="334" t="s">
        <v>210</v>
      </c>
      <c r="AA31" s="334"/>
      <c r="AB31" s="334" t="s">
        <v>209</v>
      </c>
      <c r="AC31" s="334"/>
      <c r="AD31" s="334" t="s">
        <v>213</v>
      </c>
      <c r="AE31" s="334"/>
      <c r="AF31" s="334" t="s">
        <v>212</v>
      </c>
      <c r="AG31" s="334"/>
      <c r="AH31" s="295" t="s">
        <v>50</v>
      </c>
      <c r="AI31" s="295" t="s">
        <v>50</v>
      </c>
      <c r="AJ31" s="296" t="s">
        <v>141</v>
      </c>
    </row>
    <row r="32" spans="1:36" x14ac:dyDescent="0.35">
      <c r="A32" s="289" t="s">
        <v>57</v>
      </c>
      <c r="B32" s="288"/>
      <c r="C32" s="288"/>
      <c r="D32" s="288"/>
      <c r="E32" s="288"/>
      <c r="F32" s="336">
        <f>SUM(F27, G28)</f>
        <v>0</v>
      </c>
      <c r="G32" s="336"/>
      <c r="H32" s="335">
        <f>SUM(H27, I28)</f>
        <v>0</v>
      </c>
      <c r="I32" s="335"/>
      <c r="J32" s="336">
        <f>SUM(J27, K28)</f>
        <v>0</v>
      </c>
      <c r="K32" s="336"/>
      <c r="L32" s="335">
        <f>SUM(L27, M28)</f>
        <v>0</v>
      </c>
      <c r="M32" s="335"/>
      <c r="N32" s="336">
        <f>SUM(N27, O28)</f>
        <v>0</v>
      </c>
      <c r="O32" s="336"/>
      <c r="P32" s="335">
        <f>SUM(P27, Q28)</f>
        <v>0</v>
      </c>
      <c r="Q32" s="335"/>
      <c r="R32" s="336">
        <f>SUM(R27, S28)</f>
        <v>0</v>
      </c>
      <c r="S32" s="336"/>
      <c r="T32" s="335">
        <f>SUM(T27, U28)</f>
        <v>0</v>
      </c>
      <c r="U32" s="335"/>
      <c r="V32" s="336">
        <f>SUM(V27, W28)</f>
        <v>0</v>
      </c>
      <c r="W32" s="336"/>
      <c r="X32" s="335">
        <f>SUM(X27, Y28)</f>
        <v>0</v>
      </c>
      <c r="Y32" s="335"/>
      <c r="Z32" s="336">
        <f>SUM(Z27, AA28)</f>
        <v>0</v>
      </c>
      <c r="AA32" s="336"/>
      <c r="AB32" s="335">
        <f>SUM(AB27, AC28)</f>
        <v>0</v>
      </c>
      <c r="AC32" s="335"/>
      <c r="AD32" s="336">
        <f>SUM(AD27, AE28)</f>
        <v>0</v>
      </c>
      <c r="AE32" s="336"/>
      <c r="AF32" s="335">
        <f>SUM(AF27, AG28)</f>
        <v>0</v>
      </c>
      <c r="AG32" s="335"/>
      <c r="AH32" s="315">
        <f>SUM(F32, J32, N32, R32, V32, Z32, AD32)</f>
        <v>0</v>
      </c>
      <c r="AI32" s="276">
        <f>SUM(X32, T32, P32, L32, H32, AB32, AF32)</f>
        <v>0</v>
      </c>
      <c r="AJ32" s="309">
        <f t="shared" ref="AJ32" si="5">SUM(H32:I32, L32:M32, P32:Q32, T32:U32, X32:Y32, AB32:AC32, AF32:AG32)-SUM(F32:G32, J32:K32, N32:O32, R32:S32, V32:W32, Z32:AA32, AD32:AE32)</f>
        <v>0</v>
      </c>
    </row>
    <row r="33" spans="1:36" x14ac:dyDescent="0.35">
      <c r="A33" s="23"/>
      <c r="B33" s="288"/>
      <c r="C33" s="288"/>
      <c r="D33" s="288"/>
      <c r="E33" s="288"/>
      <c r="F33" s="297"/>
      <c r="G33" s="297"/>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88"/>
    </row>
    <row r="34" spans="1:36" ht="16" thickBot="1" x14ac:dyDescent="0.4">
      <c r="A34" s="23"/>
      <c r="B34" s="288"/>
      <c r="C34" s="288"/>
      <c r="D34" s="288"/>
      <c r="E34" s="28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88"/>
    </row>
    <row r="35" spans="1:36" x14ac:dyDescent="0.35">
      <c r="A35" s="345" t="s">
        <v>111</v>
      </c>
      <c r="B35" s="346"/>
      <c r="C35" s="346"/>
      <c r="D35" s="346"/>
      <c r="E35" s="346"/>
      <c r="F35" s="346"/>
      <c r="G35" s="316">
        <v>0.1</v>
      </c>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88"/>
      <c r="AI35" s="300" t="s">
        <v>142</v>
      </c>
      <c r="AJ35" s="277">
        <v>0.1</v>
      </c>
    </row>
    <row r="36" spans="1:36" x14ac:dyDescent="0.35">
      <c r="A36" s="343" t="s">
        <v>112</v>
      </c>
      <c r="B36" s="344"/>
      <c r="C36" s="344"/>
      <c r="D36" s="344"/>
      <c r="E36" s="344"/>
      <c r="F36" s="344"/>
      <c r="G36" s="317">
        <f>G35/(1-G35)</f>
        <v>0.11111111111111112</v>
      </c>
      <c r="J36" s="298"/>
      <c r="K36" s="298"/>
      <c r="L36" s="298"/>
      <c r="M36" s="298"/>
      <c r="N36" s="288"/>
      <c r="O36" s="288"/>
      <c r="P36" s="288"/>
      <c r="Q36" s="288"/>
      <c r="R36" s="288"/>
      <c r="S36" s="288"/>
      <c r="T36" s="288"/>
      <c r="U36" s="288"/>
      <c r="V36" s="288"/>
      <c r="W36" s="288"/>
      <c r="X36" s="288"/>
      <c r="Y36" s="288"/>
      <c r="Z36" s="288"/>
      <c r="AA36" s="288"/>
      <c r="AB36" s="288"/>
      <c r="AC36" s="288"/>
      <c r="AD36" s="288"/>
      <c r="AE36" s="288"/>
      <c r="AF36" s="288"/>
      <c r="AG36" s="288"/>
      <c r="AH36" s="288"/>
      <c r="AI36" s="237" t="s">
        <v>112</v>
      </c>
      <c r="AJ36" s="318">
        <f>AJ35/(1-AJ35)</f>
        <v>0.11111111111111112</v>
      </c>
    </row>
    <row r="37" spans="1:36" x14ac:dyDescent="0.35">
      <c r="A37" s="343" t="s">
        <v>41</v>
      </c>
      <c r="B37" s="344"/>
      <c r="C37" s="344"/>
      <c r="D37" s="344"/>
      <c r="E37" s="344"/>
      <c r="F37" s="344"/>
      <c r="G37" s="319">
        <f>'Year 1'!D81+'Year 2'!D81+'Year 3'!D81+'Year 4'!D81+'Year 5'!D81+'Year 6'!D81+'Year 7'!D81</f>
        <v>0</v>
      </c>
      <c r="J37" s="298"/>
      <c r="K37" s="298"/>
      <c r="L37" s="298"/>
      <c r="M37" s="298"/>
      <c r="N37" s="288"/>
      <c r="O37" s="288"/>
      <c r="P37" s="288"/>
      <c r="Q37" s="288"/>
      <c r="R37" s="288"/>
      <c r="S37" s="288"/>
      <c r="T37" s="288"/>
      <c r="U37" s="288"/>
      <c r="V37" s="288"/>
      <c r="W37" s="288"/>
      <c r="X37" s="288"/>
      <c r="Y37" s="288"/>
      <c r="Z37" s="288"/>
      <c r="AA37" s="288"/>
      <c r="AB37" s="288"/>
      <c r="AC37" s="288"/>
      <c r="AD37" s="288"/>
      <c r="AE37" s="288"/>
      <c r="AF37" s="288"/>
      <c r="AG37" s="288"/>
      <c r="AH37" s="288"/>
      <c r="AI37" s="237" t="s">
        <v>41</v>
      </c>
      <c r="AJ37" s="320">
        <f>'Year 1'!S81+'Year 2'!S81+'Year 3'!S81+'Year 4'!S81+'Year 5'!S81+'Year 6'!S81+'Year 7'!S81</f>
        <v>0</v>
      </c>
    </row>
    <row r="38" spans="1:36" x14ac:dyDescent="0.35">
      <c r="A38" s="343" t="s">
        <v>39</v>
      </c>
      <c r="B38" s="344"/>
      <c r="C38" s="344"/>
      <c r="D38" s="344"/>
      <c r="E38" s="344"/>
      <c r="F38" s="344"/>
      <c r="G38" s="319">
        <f>'Year 1'!D82+'Year 2'!D82+'Year 3'!D82+'Year 4'!D82+'Year 5'!D82+'Year 6'!D82+'Year 7'!D82</f>
        <v>0</v>
      </c>
      <c r="J38" s="298"/>
      <c r="K38" s="298"/>
      <c r="L38" s="298"/>
      <c r="M38" s="298"/>
      <c r="N38" s="288"/>
      <c r="O38" s="288"/>
      <c r="P38" s="288"/>
      <c r="Q38" s="288"/>
      <c r="R38" s="288"/>
      <c r="S38" s="288"/>
      <c r="T38" s="288"/>
      <c r="U38" s="288"/>
      <c r="V38" s="288"/>
      <c r="W38" s="288"/>
      <c r="X38" s="288"/>
      <c r="Y38" s="288"/>
      <c r="Z38" s="288"/>
      <c r="AA38" s="288"/>
      <c r="AB38" s="288"/>
      <c r="AC38" s="288"/>
      <c r="AD38" s="288"/>
      <c r="AE38" s="288"/>
      <c r="AF38" s="288"/>
      <c r="AG38" s="288"/>
      <c r="AH38" s="288"/>
      <c r="AI38" s="237" t="s">
        <v>39</v>
      </c>
      <c r="AJ38" s="320">
        <f>'Year 1'!S82+'Year 2'!S82+'Year 3'!S82+'Year 4'!S82+'Year 5'!S82+'Year 6'!S82+'Year 7'!S82</f>
        <v>0</v>
      </c>
    </row>
    <row r="39" spans="1:36" x14ac:dyDescent="0.35">
      <c r="A39" s="343" t="s">
        <v>40</v>
      </c>
      <c r="B39" s="344"/>
      <c r="C39" s="344"/>
      <c r="D39" s="344"/>
      <c r="E39" s="344"/>
      <c r="F39" s="344"/>
      <c r="G39" s="319">
        <f>'Year 1'!D83+'Year 2'!D83+'Year 3'!D83+'Year 4'!D83+'Year 5'!D83+'Year 6'!D83+'Year 7'!D83</f>
        <v>0</v>
      </c>
      <c r="J39" s="298"/>
      <c r="K39" s="298"/>
      <c r="L39" s="298"/>
      <c r="M39" s="298"/>
      <c r="N39" s="288"/>
      <c r="O39" s="288"/>
      <c r="P39" s="288"/>
      <c r="Q39" s="288"/>
      <c r="R39" s="288"/>
      <c r="S39" s="288"/>
      <c r="T39" s="288"/>
      <c r="U39" s="288"/>
      <c r="V39" s="288"/>
      <c r="W39" s="288"/>
      <c r="X39" s="288"/>
      <c r="Y39" s="288"/>
      <c r="Z39" s="288"/>
      <c r="AA39" s="288"/>
      <c r="AB39" s="288"/>
      <c r="AC39" s="288"/>
      <c r="AD39" s="288"/>
      <c r="AE39" s="288"/>
      <c r="AF39" s="288"/>
      <c r="AG39" s="288"/>
      <c r="AH39" s="288"/>
      <c r="AI39" s="237" t="s">
        <v>40</v>
      </c>
      <c r="AJ39" s="320">
        <f>'Year 1'!S83+'Year 2'!S83+'Year 3'!S83+'Year 4'!S83+'Year 5'!S83+'Year 6'!S83+'Year 7'!S83</f>
        <v>0</v>
      </c>
    </row>
    <row r="40" spans="1:36" x14ac:dyDescent="0.35">
      <c r="A40" s="343" t="s">
        <v>183</v>
      </c>
      <c r="B40" s="344"/>
      <c r="C40" s="344"/>
      <c r="D40" s="344"/>
      <c r="E40" s="344"/>
      <c r="F40" s="344"/>
      <c r="G40" s="319">
        <f>G38+G39</f>
        <v>0</v>
      </c>
      <c r="J40" s="298"/>
      <c r="K40" s="298"/>
      <c r="L40" s="298"/>
      <c r="M40" s="298"/>
      <c r="N40" s="288"/>
      <c r="O40" s="288"/>
      <c r="P40" s="288"/>
      <c r="Q40" s="288"/>
      <c r="R40" s="288"/>
      <c r="S40" s="288"/>
      <c r="T40" s="288"/>
      <c r="U40" s="288"/>
      <c r="V40" s="288"/>
      <c r="W40" s="288"/>
      <c r="X40" s="288"/>
      <c r="Y40" s="288"/>
      <c r="Z40" s="288"/>
      <c r="AA40" s="288"/>
      <c r="AB40" s="288"/>
      <c r="AC40" s="288"/>
      <c r="AD40" s="288"/>
      <c r="AE40" s="288"/>
      <c r="AF40" s="288"/>
      <c r="AG40" s="288"/>
      <c r="AH40" s="288"/>
      <c r="AI40" s="237" t="s">
        <v>38</v>
      </c>
      <c r="AJ40" s="320">
        <f>SUM(AJ38, AJ39)</f>
        <v>0</v>
      </c>
    </row>
    <row r="41" spans="1:36" x14ac:dyDescent="0.35">
      <c r="A41" s="343" t="s">
        <v>42</v>
      </c>
      <c r="B41" s="344"/>
      <c r="C41" s="344"/>
      <c r="D41" s="344"/>
      <c r="E41" s="344"/>
      <c r="F41" s="344"/>
      <c r="G41" s="278" t="e">
        <f>G39/G40</f>
        <v>#DIV/0!</v>
      </c>
      <c r="J41" s="298"/>
      <c r="K41" s="298"/>
      <c r="L41" s="298"/>
      <c r="M41" s="298"/>
      <c r="N41" s="288"/>
      <c r="O41" s="288"/>
      <c r="P41" s="288"/>
      <c r="Q41" s="288"/>
      <c r="R41" s="288"/>
      <c r="S41" s="288"/>
      <c r="T41" s="288"/>
      <c r="U41" s="288"/>
      <c r="V41" s="288"/>
      <c r="W41" s="288"/>
      <c r="X41" s="288"/>
      <c r="Y41" s="288"/>
      <c r="Z41" s="288"/>
      <c r="AA41" s="288"/>
      <c r="AB41" s="288"/>
      <c r="AC41" s="288"/>
      <c r="AD41" s="288"/>
      <c r="AE41" s="288"/>
      <c r="AF41" s="288"/>
      <c r="AG41" s="288"/>
      <c r="AH41" s="288"/>
      <c r="AI41" s="237" t="s">
        <v>42</v>
      </c>
      <c r="AJ41" s="320" t="e">
        <f>AJ39/AJ40</f>
        <v>#DIV/0!</v>
      </c>
    </row>
    <row r="42" spans="1:36" x14ac:dyDescent="0.35">
      <c r="A42" s="343" t="s">
        <v>138</v>
      </c>
      <c r="B42" s="344"/>
      <c r="C42" s="344"/>
      <c r="D42" s="344"/>
      <c r="E42" s="344"/>
      <c r="F42" s="344"/>
      <c r="G42" s="319" t="e">
        <f>G46 &amp; G47 &amp; G48</f>
        <v>#DIV/0!</v>
      </c>
      <c r="J42" s="298"/>
      <c r="K42" s="298"/>
      <c r="L42" s="298"/>
      <c r="M42" s="298"/>
      <c r="N42" s="288"/>
      <c r="O42" s="288"/>
      <c r="P42" s="288"/>
      <c r="Q42" s="288"/>
      <c r="R42" s="288"/>
      <c r="S42" s="288"/>
      <c r="T42" s="288"/>
      <c r="U42" s="288"/>
      <c r="V42" s="288"/>
      <c r="W42" s="288"/>
      <c r="X42" s="288"/>
      <c r="Y42" s="288"/>
      <c r="Z42" s="288"/>
      <c r="AA42" s="288"/>
      <c r="AB42" s="288"/>
      <c r="AC42" s="288"/>
      <c r="AD42" s="288"/>
      <c r="AE42" s="288"/>
      <c r="AF42" s="288"/>
      <c r="AG42" s="288"/>
      <c r="AH42" s="288"/>
      <c r="AI42" s="237" t="s">
        <v>138</v>
      </c>
      <c r="AJ42" s="320" t="e">
        <f>AJ46&amp;AJ47&amp;AJ48</f>
        <v>#DIV/0!</v>
      </c>
    </row>
    <row r="43" spans="1:36" ht="16" thickBot="1" x14ac:dyDescent="0.4">
      <c r="A43" s="341" t="s">
        <v>56</v>
      </c>
      <c r="B43" s="342"/>
      <c r="C43" s="342"/>
      <c r="D43" s="342"/>
      <c r="E43" s="342"/>
      <c r="F43" s="342"/>
      <c r="G43" s="321">
        <f>G40+G37</f>
        <v>0</v>
      </c>
      <c r="J43" s="298"/>
      <c r="K43" s="298"/>
      <c r="L43" s="298"/>
      <c r="M43" s="298"/>
      <c r="N43" s="288"/>
      <c r="O43" s="288"/>
      <c r="P43" s="288"/>
      <c r="Q43" s="288"/>
      <c r="R43" s="288"/>
      <c r="S43" s="288"/>
      <c r="T43" s="288"/>
      <c r="U43" s="288"/>
      <c r="V43" s="288"/>
      <c r="W43" s="288"/>
      <c r="X43" s="288"/>
      <c r="Y43" s="288"/>
      <c r="Z43" s="288"/>
      <c r="AA43" s="288"/>
      <c r="AB43" s="288"/>
      <c r="AC43" s="288"/>
      <c r="AD43" s="288"/>
      <c r="AE43" s="288"/>
      <c r="AF43" s="288"/>
      <c r="AG43" s="288"/>
      <c r="AH43" s="288"/>
      <c r="AI43" s="322" t="s">
        <v>56</v>
      </c>
      <c r="AJ43" s="323">
        <f>SUM(AJ37, AJ40)</f>
        <v>0</v>
      </c>
    </row>
    <row r="44" spans="1:36" x14ac:dyDescent="0.3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row>
    <row r="46" spans="1:36" hidden="1" x14ac:dyDescent="0.35">
      <c r="G46" s="2" t="e">
        <f>G37/G37</f>
        <v>#DIV/0!</v>
      </c>
      <c r="AJ46" s="2" t="e">
        <f>AJ37/AJ37</f>
        <v>#DIV/0!</v>
      </c>
    </row>
    <row r="47" spans="1:36" hidden="1" x14ac:dyDescent="0.35">
      <c r="G47" s="2" t="s">
        <v>139</v>
      </c>
      <c r="AJ47" s="2" t="s">
        <v>139</v>
      </c>
    </row>
    <row r="48" spans="1:36" hidden="1" x14ac:dyDescent="0.35">
      <c r="G48" s="303" t="e">
        <f>G40/G37</f>
        <v>#DIV/0!</v>
      </c>
      <c r="H48" s="303"/>
      <c r="I48" s="303"/>
      <c r="AJ48" s="303" t="e">
        <f>AJ40/AJ37</f>
        <v>#DIV/0!</v>
      </c>
    </row>
  </sheetData>
  <sheetProtection algorithmName="SHA-512" hashValue="3AAgPCYW5Jh6GEjsS68nYYv3imisLHXJXsvWK19wkQLFcnYUqBfeKFZ0pOX3EkhhYPnu6SBXVIf6iRXQf4RisA==" saltValue="ksmeGrPI4D/cdsNwsd2LwA==" spinCount="100000" sheet="1" objects="1" scenarios="1" formatCells="0" formatColumns="0" formatRows="0"/>
  <mergeCells count="57">
    <mergeCell ref="A43:F43"/>
    <mergeCell ref="A42:F42"/>
    <mergeCell ref="F31:G31"/>
    <mergeCell ref="J31:K31"/>
    <mergeCell ref="N31:O31"/>
    <mergeCell ref="F32:G32"/>
    <mergeCell ref="J32:K32"/>
    <mergeCell ref="N32:O32"/>
    <mergeCell ref="A41:F41"/>
    <mergeCell ref="A37:F37"/>
    <mergeCell ref="A38:F38"/>
    <mergeCell ref="A39:F39"/>
    <mergeCell ref="A40:F40"/>
    <mergeCell ref="A36:F36"/>
    <mergeCell ref="A35:F35"/>
    <mergeCell ref="H32:I32"/>
    <mergeCell ref="T11:U11"/>
    <mergeCell ref="X11:Y11"/>
    <mergeCell ref="Z11:AA11"/>
    <mergeCell ref="AB11:AC11"/>
    <mergeCell ref="Z31:AA31"/>
    <mergeCell ref="AB31:AC31"/>
    <mergeCell ref="V31:W3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E5:R5"/>
    <mergeCell ref="E6:R6"/>
    <mergeCell ref="E7:R7"/>
    <mergeCell ref="F11:G11"/>
    <mergeCell ref="J11:K11"/>
    <mergeCell ref="N11:O11"/>
    <mergeCell ref="R11:S11"/>
    <mergeCell ref="L11:M11"/>
    <mergeCell ref="P11:Q11"/>
    <mergeCell ref="H11:I11"/>
    <mergeCell ref="H31:I31"/>
    <mergeCell ref="P31:Q31"/>
    <mergeCell ref="T31:U31"/>
    <mergeCell ref="L32:M32"/>
    <mergeCell ref="P32:Q32"/>
    <mergeCell ref="T32:U32"/>
    <mergeCell ref="L31:M31"/>
    <mergeCell ref="R31:S31"/>
    <mergeCell ref="R32:S32"/>
  </mergeCells>
  <conditionalFormatting sqref="F32:G32">
    <cfRule type="expression" dxfId="130" priority="44">
      <formula>($G$28-$F$27)&lt;0</formula>
    </cfRule>
  </conditionalFormatting>
  <conditionalFormatting sqref="G40">
    <cfRule type="cellIs" dxfId="129" priority="45" operator="lessThan">
      <formula>$G$37</formula>
    </cfRule>
  </conditionalFormatting>
  <conditionalFormatting sqref="G35">
    <cfRule type="cellIs" dxfId="128" priority="31" operator="greaterThan">
      <formula>0.1</formula>
    </cfRule>
  </conditionalFormatting>
  <conditionalFormatting sqref="AI27">
    <cfRule type="cellIs" dxfId="127" priority="30" operator="notEqual">
      <formula>$AH$27</formula>
    </cfRule>
  </conditionalFormatting>
  <conditionalFormatting sqref="AI28">
    <cfRule type="cellIs" dxfId="126" priority="29" operator="notEqual">
      <formula>$AH$28</formula>
    </cfRule>
  </conditionalFormatting>
  <conditionalFormatting sqref="AI32">
    <cfRule type="cellIs" dxfId="125" priority="28" operator="notEqual">
      <formula>$AH$32</formula>
    </cfRule>
  </conditionalFormatting>
  <conditionalFormatting sqref="H32:I32">
    <cfRule type="expression" dxfId="124" priority="27">
      <formula>"($I$28-$H$27)&lt;0"</formula>
    </cfRule>
  </conditionalFormatting>
  <conditionalFormatting sqref="J32:K32">
    <cfRule type="expression" dxfId="123" priority="18">
      <formula>($G$28-$F$27)&lt;0</formula>
    </cfRule>
  </conditionalFormatting>
  <conditionalFormatting sqref="N32:O32">
    <cfRule type="expression" dxfId="122" priority="17">
      <formula>($G$28-$F$27)&lt;0</formula>
    </cfRule>
  </conditionalFormatting>
  <conditionalFormatting sqref="R32:S32">
    <cfRule type="expression" dxfId="121" priority="16">
      <formula>($G$28-$F$27)&lt;0</formula>
    </cfRule>
  </conditionalFormatting>
  <conditionalFormatting sqref="V32:W32">
    <cfRule type="expression" dxfId="120" priority="15">
      <formula>($G$28-$F$27)&lt;0</formula>
    </cfRule>
  </conditionalFormatting>
  <conditionalFormatting sqref="Z32:AA32">
    <cfRule type="expression" dxfId="119" priority="14">
      <formula>($G$28-$F$27)&lt;0</formula>
    </cfRule>
  </conditionalFormatting>
  <conditionalFormatting sqref="AD32:AE32">
    <cfRule type="expression" dxfId="118" priority="13">
      <formula>($G$28-$F$27)&lt;0</formula>
    </cfRule>
  </conditionalFormatting>
  <conditionalFormatting sqref="L32:M32">
    <cfRule type="expression" dxfId="117" priority="6">
      <formula>"($I$28-$H$27)&lt;0"</formula>
    </cfRule>
  </conditionalFormatting>
  <conditionalFormatting sqref="P32:Q32">
    <cfRule type="expression" dxfId="116" priority="5">
      <formula>"($I$28-$H$27)&lt;0"</formula>
    </cfRule>
  </conditionalFormatting>
  <conditionalFormatting sqref="T32:U32">
    <cfRule type="expression" dxfId="115" priority="4">
      <formula>"($I$28-$H$27)&lt;0"</formula>
    </cfRule>
  </conditionalFormatting>
  <conditionalFormatting sqref="X32:Y32">
    <cfRule type="expression" dxfId="114" priority="3">
      <formula>"($I$28-$H$27)&lt;0"</formula>
    </cfRule>
  </conditionalFormatting>
  <conditionalFormatting sqref="AB32:AC32">
    <cfRule type="expression" dxfId="113" priority="2">
      <formula>"($I$28-$H$27)&lt;0"</formula>
    </cfRule>
  </conditionalFormatting>
  <conditionalFormatting sqref="AF32:AG32">
    <cfRule type="expression" dxfId="112" priority="1">
      <formula>"($I$28-$H$27)&lt;0"</formula>
    </cfRule>
  </conditionalFormatting>
  <dataValidations count="1">
    <dataValidation allowBlank="1" showInputMessage="1" showErrorMessage="1" prompt="Insert 'NO' if IDC is more than 10%." sqref="G43"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396" t="s">
        <v>283</v>
      </c>
      <c r="C2" s="397"/>
      <c r="D2" s="397"/>
      <c r="E2" s="397"/>
      <c r="F2" s="397"/>
      <c r="G2" s="397"/>
      <c r="H2" s="397"/>
      <c r="I2" s="397"/>
      <c r="J2" s="397"/>
      <c r="K2" s="397"/>
      <c r="L2" s="520"/>
      <c r="M2"/>
      <c r="N2"/>
      <c r="O2"/>
      <c r="P2"/>
      <c r="Q2" s="396" t="s">
        <v>283</v>
      </c>
      <c r="R2" s="397"/>
      <c r="S2" s="397"/>
      <c r="T2" s="397"/>
      <c r="U2" s="397"/>
      <c r="V2" s="397"/>
      <c r="W2" s="397"/>
      <c r="X2" s="397"/>
      <c r="Y2" s="397"/>
      <c r="Z2" s="397"/>
      <c r="AA2" s="520"/>
      <c r="AB2"/>
      <c r="AC2"/>
      <c r="AD2"/>
      <c r="AE2"/>
      <c r="AF2"/>
      <c r="AG2"/>
      <c r="AH2" s="396" t="s">
        <v>283</v>
      </c>
      <c r="AI2" s="397"/>
      <c r="AJ2" s="397"/>
      <c r="AK2" s="397"/>
      <c r="AL2" s="397"/>
      <c r="AM2" s="397"/>
      <c r="AN2" s="397"/>
      <c r="AO2" s="397"/>
      <c r="AP2" s="397"/>
      <c r="AQ2" s="397"/>
      <c r="AR2" s="520"/>
      <c r="AS2"/>
      <c r="AT2"/>
      <c r="AU2"/>
      <c r="AV2"/>
      <c r="AW2"/>
      <c r="AX2"/>
      <c r="AY2"/>
      <c r="AZ2"/>
      <c r="BA2"/>
      <c r="BB2"/>
      <c r="BC2"/>
      <c r="BD2"/>
      <c r="BE2"/>
      <c r="BF2"/>
      <c r="BG2"/>
      <c r="BH2"/>
      <c r="BI2"/>
      <c r="BJ2"/>
      <c r="BK2"/>
      <c r="BL2"/>
    </row>
    <row r="3" spans="1:64" x14ac:dyDescent="0.35">
      <c r="A3"/>
      <c r="B3" s="8" t="s">
        <v>280</v>
      </c>
      <c r="C3" s="414"/>
      <c r="D3" s="414"/>
      <c r="E3" s="414"/>
      <c r="F3" s="414"/>
      <c r="G3" s="414"/>
      <c r="H3" s="414"/>
      <c r="I3" s="414"/>
      <c r="J3" s="414"/>
      <c r="K3" s="414"/>
      <c r="L3" s="422"/>
      <c r="M3"/>
      <c r="N3"/>
      <c r="O3"/>
      <c r="P3"/>
      <c r="Q3" s="8" t="s">
        <v>280</v>
      </c>
      <c r="R3" s="529">
        <f>$C$3</f>
        <v>0</v>
      </c>
      <c r="S3" s="529"/>
      <c r="T3" s="529"/>
      <c r="U3" s="529"/>
      <c r="V3" s="529"/>
      <c r="W3" s="529"/>
      <c r="X3" s="529"/>
      <c r="Y3" s="529"/>
      <c r="Z3" s="529"/>
      <c r="AA3" s="530"/>
      <c r="AB3"/>
      <c r="AC3"/>
      <c r="AD3"/>
      <c r="AE3"/>
      <c r="AF3"/>
      <c r="AG3"/>
      <c r="AH3" s="8" t="s">
        <v>280</v>
      </c>
      <c r="AI3" s="533">
        <f>$C$3</f>
        <v>0</v>
      </c>
      <c r="AJ3" s="533"/>
      <c r="AK3" s="533"/>
      <c r="AL3" s="533"/>
      <c r="AM3" s="533"/>
      <c r="AN3" s="533"/>
      <c r="AO3" s="533"/>
      <c r="AP3" s="533"/>
      <c r="AQ3" s="533"/>
      <c r="AR3" s="534"/>
      <c r="AS3"/>
      <c r="AT3"/>
      <c r="AU3"/>
      <c r="AV3"/>
      <c r="AW3"/>
      <c r="AX3"/>
      <c r="AY3"/>
      <c r="AZ3"/>
      <c r="BA3"/>
      <c r="BB3"/>
      <c r="BC3"/>
      <c r="BD3"/>
      <c r="BE3"/>
      <c r="BF3"/>
      <c r="BG3"/>
      <c r="BH3"/>
      <c r="BI3"/>
      <c r="BJ3"/>
      <c r="BK3"/>
      <c r="BL3"/>
    </row>
    <row r="4" spans="1:64" x14ac:dyDescent="0.35">
      <c r="A4"/>
      <c r="B4" s="8" t="s">
        <v>281</v>
      </c>
      <c r="C4" s="414"/>
      <c r="D4" s="414"/>
      <c r="E4" s="414"/>
      <c r="F4" s="414"/>
      <c r="G4" s="414"/>
      <c r="H4" s="414"/>
      <c r="I4" s="414"/>
      <c r="J4" s="414"/>
      <c r="K4" s="414"/>
      <c r="L4" s="422"/>
      <c r="M4"/>
      <c r="N4"/>
      <c r="O4"/>
      <c r="P4"/>
      <c r="Q4" s="8" t="s">
        <v>281</v>
      </c>
      <c r="R4" s="529">
        <f>$C$4</f>
        <v>0</v>
      </c>
      <c r="S4" s="529"/>
      <c r="T4" s="529"/>
      <c r="U4" s="529"/>
      <c r="V4" s="529"/>
      <c r="W4" s="529"/>
      <c r="X4" s="529"/>
      <c r="Y4" s="529"/>
      <c r="Z4" s="529"/>
      <c r="AA4" s="530"/>
      <c r="AB4"/>
      <c r="AC4"/>
      <c r="AD4"/>
      <c r="AE4"/>
      <c r="AF4"/>
      <c r="AG4"/>
      <c r="AH4" s="8" t="s">
        <v>281</v>
      </c>
      <c r="AI4" s="533">
        <f>$C$4</f>
        <v>0</v>
      </c>
      <c r="AJ4" s="533"/>
      <c r="AK4" s="533"/>
      <c r="AL4" s="533"/>
      <c r="AM4" s="533"/>
      <c r="AN4" s="533"/>
      <c r="AO4" s="533"/>
      <c r="AP4" s="533"/>
      <c r="AQ4" s="533"/>
      <c r="AR4" s="534"/>
      <c r="AS4"/>
      <c r="AT4"/>
      <c r="AU4"/>
      <c r="AV4"/>
      <c r="AW4"/>
      <c r="AX4"/>
      <c r="AY4"/>
      <c r="AZ4"/>
      <c r="BA4"/>
      <c r="BB4"/>
      <c r="BC4"/>
      <c r="BD4"/>
      <c r="BE4"/>
      <c r="BF4"/>
      <c r="BG4"/>
      <c r="BH4"/>
      <c r="BI4"/>
      <c r="BJ4"/>
      <c r="BK4"/>
      <c r="BL4"/>
    </row>
    <row r="5" spans="1:64" ht="16" thickBot="1" x14ac:dyDescent="0.4">
      <c r="A5"/>
      <c r="B5" s="4" t="s">
        <v>282</v>
      </c>
      <c r="C5" s="425"/>
      <c r="D5" s="425"/>
      <c r="E5" s="425"/>
      <c r="F5" s="425"/>
      <c r="G5" s="425"/>
      <c r="H5" s="425"/>
      <c r="I5" s="425"/>
      <c r="J5" s="425"/>
      <c r="K5" s="425"/>
      <c r="L5" s="426"/>
      <c r="M5"/>
      <c r="N5"/>
      <c r="O5"/>
      <c r="P5"/>
      <c r="Q5" s="4" t="s">
        <v>282</v>
      </c>
      <c r="R5" s="531">
        <f>$C$5</f>
        <v>0</v>
      </c>
      <c r="S5" s="531"/>
      <c r="T5" s="531"/>
      <c r="U5" s="531"/>
      <c r="V5" s="531"/>
      <c r="W5" s="531"/>
      <c r="X5" s="531"/>
      <c r="Y5" s="531"/>
      <c r="Z5" s="531"/>
      <c r="AA5" s="532"/>
      <c r="AB5"/>
      <c r="AC5"/>
      <c r="AD5"/>
      <c r="AE5"/>
      <c r="AF5"/>
      <c r="AG5"/>
      <c r="AH5" s="4" t="s">
        <v>282</v>
      </c>
      <c r="AI5" s="535">
        <f>$C$5</f>
        <v>0</v>
      </c>
      <c r="AJ5" s="535"/>
      <c r="AK5" s="535"/>
      <c r="AL5" s="535"/>
      <c r="AM5" s="535"/>
      <c r="AN5" s="535"/>
      <c r="AO5" s="535"/>
      <c r="AP5" s="535"/>
      <c r="AQ5" s="535"/>
      <c r="AR5" s="536"/>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25" t="s">
        <v>354</v>
      </c>
      <c r="C8" s="526"/>
      <c r="D8" s="545">
        <v>0.1</v>
      </c>
      <c r="E8" s="545"/>
      <c r="F8" s="546"/>
      <c r="G8" s="23"/>
      <c r="H8" s="171"/>
      <c r="I8" s="26"/>
      <c r="J8" s="26"/>
      <c r="K8" s="26"/>
      <c r="L8" s="26"/>
      <c r="M8"/>
      <c r="N8"/>
      <c r="O8"/>
      <c r="P8"/>
      <c r="Q8" s="525" t="s">
        <v>354</v>
      </c>
      <c r="R8" s="526"/>
      <c r="S8" s="571">
        <v>0.1</v>
      </c>
      <c r="T8" s="571"/>
      <c r="U8" s="572"/>
      <c r="V8" s="23"/>
      <c r="W8" s="171"/>
      <c r="AB8"/>
      <c r="AC8"/>
      <c r="AD8"/>
      <c r="AE8"/>
      <c r="AF8"/>
      <c r="AG8"/>
      <c r="AH8" s="540" t="s">
        <v>364</v>
      </c>
      <c r="AI8" s="541"/>
      <c r="AJ8" s="557" t="e">
        <f>(AQ79+AQ159+AQ239+AQ319+AQ399+AQ479+AQ559)/(AQ561+AQ481+AQ401+AQ321+AQ241+AQ161+AQ81)</f>
        <v>#DIV/0!</v>
      </c>
      <c r="AK8" s="557"/>
      <c r="AL8" s="558"/>
      <c r="AM8" s="23"/>
      <c r="AN8" s="171"/>
      <c r="AS8"/>
      <c r="AT8"/>
      <c r="AU8"/>
      <c r="AV8"/>
      <c r="AW8"/>
      <c r="AX8"/>
      <c r="AY8"/>
      <c r="AZ8"/>
      <c r="BA8"/>
      <c r="BB8"/>
      <c r="BC8"/>
      <c r="BD8"/>
      <c r="BE8"/>
      <c r="BF8"/>
      <c r="BG8"/>
      <c r="BH8"/>
      <c r="BI8"/>
      <c r="BJ8"/>
      <c r="BK8"/>
      <c r="BL8"/>
    </row>
    <row r="9" spans="1:64" x14ac:dyDescent="0.35">
      <c r="A9"/>
      <c r="B9" s="527" t="s">
        <v>355</v>
      </c>
      <c r="C9" s="528"/>
      <c r="D9" s="547">
        <f>D8/(1-D8)</f>
        <v>0.11111111111111112</v>
      </c>
      <c r="E9" s="547"/>
      <c r="F9" s="548"/>
      <c r="G9" s="23"/>
      <c r="H9" s="161"/>
      <c r="I9" s="26"/>
      <c r="J9" s="26"/>
      <c r="K9" s="26"/>
      <c r="L9" s="26"/>
      <c r="M9"/>
      <c r="N9"/>
      <c r="O9"/>
      <c r="P9"/>
      <c r="Q9" s="527" t="s">
        <v>355</v>
      </c>
      <c r="R9" s="528"/>
      <c r="S9" s="573">
        <f>S8/(1-S8)</f>
        <v>0.11111111111111112</v>
      </c>
      <c r="T9" s="573"/>
      <c r="U9" s="574"/>
      <c r="V9" s="23"/>
      <c r="W9" s="161"/>
      <c r="AB9"/>
      <c r="AC9"/>
      <c r="AD9"/>
      <c r="AE9"/>
      <c r="AF9"/>
      <c r="AG9"/>
      <c r="AH9" s="521" t="s">
        <v>365</v>
      </c>
      <c r="AI9" s="522"/>
      <c r="AJ9" s="559" t="e">
        <f>(AR79+AR159+AR239+AR319+AR399+AR479+AR559)/(AR561+AS561+AR481+AS481+AR401+AS401+AR321+AS321+AR241+AS241+AR161+AS161+AR81+AS81)</f>
        <v>#DIV/0!</v>
      </c>
      <c r="AK9" s="560"/>
      <c r="AL9" s="561"/>
      <c r="AM9" s="23"/>
      <c r="AN9" s="161"/>
      <c r="AS9"/>
      <c r="AT9"/>
      <c r="AU9"/>
      <c r="AV9"/>
      <c r="AW9"/>
      <c r="AX9"/>
      <c r="AY9"/>
      <c r="AZ9"/>
      <c r="BA9"/>
      <c r="BB9"/>
      <c r="BC9"/>
      <c r="BD9"/>
      <c r="BE9"/>
      <c r="BF9"/>
      <c r="BG9"/>
      <c r="BH9"/>
      <c r="BI9"/>
      <c r="BJ9"/>
      <c r="BK9"/>
      <c r="BL9"/>
    </row>
    <row r="10" spans="1:64" x14ac:dyDescent="0.35">
      <c r="A10"/>
      <c r="B10" s="521" t="s">
        <v>41</v>
      </c>
      <c r="C10" s="522"/>
      <c r="D10" s="549">
        <f>J81+J161+J241+J321+J401+J481+J561</f>
        <v>0</v>
      </c>
      <c r="E10" s="549"/>
      <c r="F10" s="550"/>
      <c r="G10" s="23"/>
      <c r="H10" s="162"/>
      <c r="I10" s="26"/>
      <c r="J10" s="26"/>
      <c r="K10" s="26"/>
      <c r="L10" s="26"/>
      <c r="M10"/>
      <c r="N10"/>
      <c r="O10"/>
      <c r="P10"/>
      <c r="Q10" s="521" t="s">
        <v>41</v>
      </c>
      <c r="R10" s="522"/>
      <c r="S10" s="575">
        <f>Z81+Z161+Z241+Z321+Z401+Z481+Z561</f>
        <v>0</v>
      </c>
      <c r="T10" s="575"/>
      <c r="U10" s="576"/>
      <c r="V10" s="23"/>
      <c r="W10" s="162"/>
      <c r="AB10"/>
      <c r="AC10"/>
      <c r="AD10"/>
      <c r="AE10"/>
      <c r="AF10"/>
      <c r="AG10"/>
      <c r="AH10" s="521" t="s">
        <v>356</v>
      </c>
      <c r="AI10" s="522"/>
      <c r="AJ10" s="562">
        <f>AQ81+AQ161+AQ241+AQ321+AQ401+AQ481+AQ561</f>
        <v>0</v>
      </c>
      <c r="AK10" s="563"/>
      <c r="AL10" s="564"/>
      <c r="AM10" s="23"/>
      <c r="AN10" s="162"/>
      <c r="AS10"/>
      <c r="AT10"/>
      <c r="AU10"/>
      <c r="AV10"/>
      <c r="AW10"/>
      <c r="AX10"/>
      <c r="AY10"/>
      <c r="AZ10"/>
      <c r="BA10"/>
      <c r="BB10"/>
      <c r="BC10"/>
      <c r="BD10"/>
      <c r="BE10"/>
      <c r="BF10"/>
      <c r="BG10"/>
      <c r="BH10"/>
      <c r="BI10"/>
      <c r="BJ10"/>
      <c r="BK10"/>
      <c r="BL10"/>
    </row>
    <row r="11" spans="1:64" x14ac:dyDescent="0.35">
      <c r="A11"/>
      <c r="B11" s="521" t="s">
        <v>39</v>
      </c>
      <c r="C11" s="522"/>
      <c r="D11" s="549">
        <f>K81+K161+K241+K321+K401+K481+K561</f>
        <v>0</v>
      </c>
      <c r="E11" s="549"/>
      <c r="F11" s="550"/>
      <c r="G11" s="23"/>
      <c r="H11" s="162"/>
      <c r="I11" s="26"/>
      <c r="J11" s="26"/>
      <c r="K11" s="26"/>
      <c r="L11" s="26"/>
      <c r="M11"/>
      <c r="N11"/>
      <c r="O11"/>
      <c r="P11"/>
      <c r="Q11" s="521" t="s">
        <v>39</v>
      </c>
      <c r="R11" s="522"/>
      <c r="S11" s="575">
        <f>AA81+AA161+AA241+AA321+AA401+AA481+AA561</f>
        <v>0</v>
      </c>
      <c r="T11" s="575"/>
      <c r="U11" s="576"/>
      <c r="V11" s="23"/>
      <c r="W11" s="162"/>
      <c r="AB11"/>
      <c r="AC11"/>
      <c r="AD11"/>
      <c r="AE11"/>
      <c r="AF11"/>
      <c r="AG11"/>
      <c r="AH11" s="521" t="s">
        <v>357</v>
      </c>
      <c r="AI11" s="522"/>
      <c r="AJ11" s="565">
        <f>AR81+AR161+AR241+AR321+AR401+AR481+AR561</f>
        <v>0</v>
      </c>
      <c r="AK11" s="566"/>
      <c r="AL11" s="567"/>
      <c r="AM11" s="23"/>
      <c r="AN11" s="162"/>
      <c r="AS11"/>
      <c r="AT11"/>
      <c r="AU11"/>
      <c r="AV11"/>
      <c r="AW11"/>
      <c r="AX11"/>
      <c r="AY11"/>
      <c r="AZ11"/>
      <c r="BA11"/>
      <c r="BB11"/>
      <c r="BC11"/>
      <c r="BD11"/>
      <c r="BE11"/>
      <c r="BF11"/>
      <c r="BG11"/>
      <c r="BH11"/>
      <c r="BI11"/>
      <c r="BJ11"/>
      <c r="BK11"/>
      <c r="BL11"/>
    </row>
    <row r="12" spans="1:64" x14ac:dyDescent="0.35">
      <c r="A12"/>
      <c r="B12" s="521" t="s">
        <v>40</v>
      </c>
      <c r="C12" s="522"/>
      <c r="D12" s="551">
        <f>L81+L161+L241+L321+L401+L481+L561</f>
        <v>0</v>
      </c>
      <c r="E12" s="552"/>
      <c r="F12" s="553"/>
      <c r="G12" s="23"/>
      <c r="H12" s="162"/>
      <c r="I12" s="26"/>
      <c r="J12" s="26"/>
      <c r="K12" s="26"/>
      <c r="L12" s="26"/>
      <c r="M12"/>
      <c r="N12"/>
      <c r="O12"/>
      <c r="P12"/>
      <c r="Q12" s="521" t="s">
        <v>40</v>
      </c>
      <c r="R12" s="522"/>
      <c r="S12" s="577">
        <f>AB81+AB161+AB241+AB321+AB401+AB481+AB561</f>
        <v>0</v>
      </c>
      <c r="T12" s="578"/>
      <c r="U12" s="579"/>
      <c r="V12" s="23"/>
      <c r="W12" s="162"/>
      <c r="AB12"/>
      <c r="AC12"/>
      <c r="AD12"/>
      <c r="AE12"/>
      <c r="AF12"/>
      <c r="AG12"/>
      <c r="AH12" s="521" t="s">
        <v>358</v>
      </c>
      <c r="AI12" s="522"/>
      <c r="AJ12" s="562">
        <f>AS81+AS161+AS241+AS321+AS401+AS481+AS561</f>
        <v>0</v>
      </c>
      <c r="AK12" s="563"/>
      <c r="AL12" s="564"/>
      <c r="AM12" s="23"/>
      <c r="AN12" s="162"/>
      <c r="AS12"/>
      <c r="AT12"/>
      <c r="AU12"/>
      <c r="AV12"/>
      <c r="AW12"/>
      <c r="AX12"/>
      <c r="AY12"/>
      <c r="AZ12"/>
      <c r="BA12"/>
      <c r="BB12"/>
      <c r="BC12"/>
      <c r="BD12"/>
      <c r="BE12"/>
      <c r="BF12"/>
      <c r="BG12"/>
      <c r="BH12"/>
      <c r="BI12"/>
      <c r="BJ12"/>
      <c r="BK12"/>
      <c r="BL12"/>
    </row>
    <row r="13" spans="1:64" x14ac:dyDescent="0.35">
      <c r="A13"/>
      <c r="B13" s="521" t="s">
        <v>183</v>
      </c>
      <c r="C13" s="522"/>
      <c r="D13" s="551">
        <f>D11+D12</f>
        <v>0</v>
      </c>
      <c r="E13" s="552"/>
      <c r="F13" s="553"/>
      <c r="G13" s="23"/>
      <c r="H13" s="162"/>
      <c r="I13" s="26"/>
      <c r="J13" s="26"/>
      <c r="K13" s="26"/>
      <c r="L13" s="26"/>
      <c r="M13"/>
      <c r="N13"/>
      <c r="O13"/>
      <c r="P13"/>
      <c r="Q13" s="521" t="s">
        <v>183</v>
      </c>
      <c r="R13" s="522"/>
      <c r="S13" s="577">
        <f>S11+S12</f>
        <v>0</v>
      </c>
      <c r="T13" s="578"/>
      <c r="U13" s="579"/>
      <c r="V13" s="23"/>
      <c r="W13" s="162"/>
      <c r="AB13"/>
      <c r="AC13"/>
      <c r="AD13"/>
      <c r="AE13"/>
      <c r="AF13"/>
      <c r="AG13"/>
      <c r="AH13" s="521" t="s">
        <v>359</v>
      </c>
      <c r="AI13" s="522"/>
      <c r="AJ13" s="562">
        <f>AJ11+AJ12</f>
        <v>0</v>
      </c>
      <c r="AK13" s="563"/>
      <c r="AL13" s="564"/>
      <c r="AM13" s="23"/>
      <c r="AN13" s="162"/>
      <c r="AS13"/>
      <c r="AT13"/>
      <c r="AU13"/>
      <c r="AV13"/>
      <c r="AW13"/>
      <c r="AX13"/>
      <c r="AY13"/>
      <c r="AZ13"/>
      <c r="BA13"/>
      <c r="BB13"/>
      <c r="BC13"/>
      <c r="BD13"/>
      <c r="BE13"/>
      <c r="BF13"/>
      <c r="BG13"/>
      <c r="BH13"/>
      <c r="BI13"/>
      <c r="BJ13"/>
      <c r="BK13"/>
      <c r="BL13"/>
    </row>
    <row r="14" spans="1:64" x14ac:dyDescent="0.35">
      <c r="A14"/>
      <c r="B14" s="521" t="s">
        <v>361</v>
      </c>
      <c r="C14" s="522"/>
      <c r="D14" s="551">
        <f>D10+D13</f>
        <v>0</v>
      </c>
      <c r="E14" s="552"/>
      <c r="F14" s="553"/>
      <c r="G14" s="23"/>
      <c r="H14" s="162"/>
      <c r="I14" s="26"/>
      <c r="J14" s="26"/>
      <c r="K14" s="26"/>
      <c r="L14" s="26"/>
      <c r="M14"/>
      <c r="N14"/>
      <c r="O14"/>
      <c r="P14"/>
      <c r="Q14" s="521" t="s">
        <v>361</v>
      </c>
      <c r="R14" s="522"/>
      <c r="S14" s="577">
        <f>S10+S13</f>
        <v>0</v>
      </c>
      <c r="T14" s="578"/>
      <c r="U14" s="579"/>
      <c r="V14" s="23"/>
      <c r="W14" s="162"/>
      <c r="AB14"/>
      <c r="AC14"/>
      <c r="AD14"/>
      <c r="AE14"/>
      <c r="AF14"/>
      <c r="AG14"/>
      <c r="AH14" s="521" t="s">
        <v>362</v>
      </c>
      <c r="AI14" s="522"/>
      <c r="AJ14" s="542">
        <f>AJ13+AJ10</f>
        <v>0</v>
      </c>
      <c r="AK14" s="543"/>
      <c r="AL14" s="544"/>
      <c r="AM14" s="23"/>
      <c r="AN14" s="162"/>
      <c r="AS14"/>
      <c r="AT14"/>
      <c r="AU14"/>
      <c r="AV14"/>
      <c r="AW14"/>
      <c r="AX14"/>
      <c r="AY14"/>
      <c r="AZ14"/>
      <c r="BA14"/>
      <c r="BB14"/>
      <c r="BC14"/>
      <c r="BD14"/>
      <c r="BE14"/>
      <c r="BF14"/>
      <c r="BG14"/>
      <c r="BH14"/>
      <c r="BI14"/>
      <c r="BJ14"/>
      <c r="BK14"/>
      <c r="BL14"/>
    </row>
    <row r="15" spans="1:64" ht="16" thickBot="1" x14ac:dyDescent="0.4">
      <c r="A15"/>
      <c r="B15" s="523" t="s">
        <v>138</v>
      </c>
      <c r="C15" s="524"/>
      <c r="D15" s="554" t="e">
        <f>G15&amp;H15&amp;I15</f>
        <v>#DIV/0!</v>
      </c>
      <c r="E15" s="555"/>
      <c r="F15" s="556"/>
      <c r="G15" s="222" t="e">
        <f>D10/D10</f>
        <v>#DIV/0!</v>
      </c>
      <c r="H15" s="223" t="s">
        <v>139</v>
      </c>
      <c r="I15" s="256" t="e">
        <f>D13/D10</f>
        <v>#DIV/0!</v>
      </c>
      <c r="J15" s="26"/>
      <c r="K15" s="26"/>
      <c r="L15" s="26"/>
      <c r="M15"/>
      <c r="N15"/>
      <c r="O15"/>
      <c r="P15"/>
      <c r="Q15" s="523" t="s">
        <v>138</v>
      </c>
      <c r="R15" s="524"/>
      <c r="S15" s="537" t="e">
        <f>V15&amp;W15&amp;X15</f>
        <v>#DIV/0!</v>
      </c>
      <c r="T15" s="538"/>
      <c r="U15" s="539"/>
      <c r="V15" s="222" t="e">
        <f>S10/S10</f>
        <v>#DIV/0!</v>
      </c>
      <c r="W15" s="223" t="s">
        <v>139</v>
      </c>
      <c r="X15" s="224" t="e">
        <f>S13/S10</f>
        <v>#DIV/0!</v>
      </c>
      <c r="AB15"/>
      <c r="AC15"/>
      <c r="AD15"/>
      <c r="AE15"/>
      <c r="AF15"/>
      <c r="AG15"/>
      <c r="AH15" s="523" t="s">
        <v>363</v>
      </c>
      <c r="AI15" s="524"/>
      <c r="AJ15" s="568" t="e">
        <f>AM15&amp;AN15&amp;AO15</f>
        <v>#DIV/0!</v>
      </c>
      <c r="AK15" s="569"/>
      <c r="AL15" s="570"/>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53" t="s">
        <v>92</v>
      </c>
      <c r="B18" s="454"/>
      <c r="C18" s="454"/>
      <c r="D18" s="454"/>
      <c r="E18" s="454"/>
      <c r="F18" s="454"/>
      <c r="G18" s="454"/>
      <c r="H18" s="454"/>
      <c r="I18" s="454"/>
      <c r="J18" s="454"/>
      <c r="K18" s="454"/>
      <c r="L18" s="454"/>
      <c r="M18" s="455"/>
      <c r="P18" s="415" t="s">
        <v>214</v>
      </c>
      <c r="Q18" s="416"/>
      <c r="R18" s="416"/>
      <c r="S18" s="416"/>
      <c r="T18" s="416"/>
      <c r="U18" s="416"/>
      <c r="V18" s="416"/>
      <c r="W18" s="416"/>
      <c r="X18" s="416"/>
      <c r="Y18" s="416"/>
      <c r="Z18" s="416"/>
      <c r="AA18" s="416"/>
      <c r="AB18" s="416"/>
      <c r="AC18" s="416"/>
      <c r="AD18" s="417"/>
      <c r="AG18" s="500" t="s">
        <v>97</v>
      </c>
      <c r="AH18" s="501"/>
      <c r="AI18" s="501"/>
      <c r="AJ18" s="501"/>
      <c r="AK18" s="501"/>
      <c r="AL18" s="501"/>
      <c r="AM18" s="501"/>
      <c r="AN18" s="501"/>
      <c r="AO18" s="501"/>
      <c r="AP18" s="501"/>
      <c r="AQ18" s="501"/>
      <c r="AR18" s="501"/>
      <c r="AS18" s="501"/>
      <c r="AT18" s="501"/>
      <c r="AU18" s="502"/>
    </row>
    <row r="19" spans="1:64" s="21" customFormat="1" x14ac:dyDescent="0.35">
      <c r="A19" s="418" t="s">
        <v>3</v>
      </c>
      <c r="B19" s="371"/>
      <c r="C19" s="371"/>
      <c r="D19" s="371"/>
      <c r="E19" s="371"/>
      <c r="F19" s="371"/>
      <c r="G19" s="371"/>
      <c r="H19" s="371"/>
      <c r="I19" s="371"/>
      <c r="J19" s="371"/>
      <c r="K19" s="371"/>
      <c r="L19" s="371"/>
      <c r="M19" s="419"/>
      <c r="P19" s="365" t="s">
        <v>3</v>
      </c>
      <c r="Q19" s="366"/>
      <c r="R19" s="366"/>
      <c r="S19" s="366"/>
      <c r="T19" s="366"/>
      <c r="U19" s="366"/>
      <c r="V19" s="366"/>
      <c r="W19" s="366"/>
      <c r="X19" s="366"/>
      <c r="Y19" s="366"/>
      <c r="Z19" s="366"/>
      <c r="AA19" s="366"/>
      <c r="AB19" s="366"/>
      <c r="AC19" s="366"/>
      <c r="AD19" s="436"/>
      <c r="AG19" s="365" t="s">
        <v>3</v>
      </c>
      <c r="AH19" s="366"/>
      <c r="AI19" s="366"/>
      <c r="AJ19" s="366"/>
      <c r="AK19" s="366"/>
      <c r="AL19" s="366"/>
      <c r="AM19" s="366"/>
      <c r="AN19" s="366"/>
      <c r="AO19" s="366"/>
      <c r="AP19" s="366"/>
      <c r="AQ19" s="366"/>
      <c r="AR19" s="366"/>
      <c r="AS19" s="366"/>
      <c r="AT19" s="366"/>
      <c r="AU19" s="436"/>
    </row>
    <row r="20" spans="1:64" s="96" customFormat="1" x14ac:dyDescent="0.35">
      <c r="A20" s="365" t="s">
        <v>89</v>
      </c>
      <c r="B20" s="366"/>
      <c r="C20" s="413"/>
      <c r="D20" s="413"/>
      <c r="E20" s="413"/>
      <c r="F20" s="413"/>
      <c r="G20" s="100" t="s">
        <v>90</v>
      </c>
      <c r="H20" s="413"/>
      <c r="I20" s="413"/>
      <c r="J20" s="413"/>
      <c r="K20" s="413"/>
      <c r="L20" s="413"/>
      <c r="M20" s="420"/>
      <c r="P20" s="365" t="s">
        <v>89</v>
      </c>
      <c r="Q20" s="366"/>
      <c r="R20" s="366"/>
      <c r="S20" s="413"/>
      <c r="T20" s="413"/>
      <c r="U20" s="413"/>
      <c r="V20" s="413"/>
      <c r="W20" s="100" t="s">
        <v>90</v>
      </c>
      <c r="X20" s="413"/>
      <c r="Y20" s="413"/>
      <c r="Z20" s="413"/>
      <c r="AA20" s="413"/>
      <c r="AB20" s="413"/>
      <c r="AC20" s="413"/>
      <c r="AD20" s="420"/>
      <c r="AG20" s="365" t="s">
        <v>89</v>
      </c>
      <c r="AH20" s="366"/>
      <c r="AI20" s="366"/>
      <c r="AJ20" s="413"/>
      <c r="AK20" s="413"/>
      <c r="AL20" s="413"/>
      <c r="AM20" s="413"/>
      <c r="AN20" s="100" t="s">
        <v>90</v>
      </c>
      <c r="AO20" s="413"/>
      <c r="AP20" s="413"/>
      <c r="AQ20" s="413"/>
      <c r="AR20" s="413"/>
      <c r="AS20" s="413"/>
      <c r="AT20" s="413"/>
      <c r="AU20" s="420"/>
    </row>
    <row r="21" spans="1:64" s="96" customFormat="1" x14ac:dyDescent="0.35">
      <c r="A21" s="365" t="s">
        <v>0</v>
      </c>
      <c r="B21" s="366"/>
      <c r="C21" s="414"/>
      <c r="D21" s="414"/>
      <c r="E21" s="414"/>
      <c r="F21" s="414"/>
      <c r="G21" s="414"/>
      <c r="H21" s="414"/>
      <c r="I21" s="414"/>
      <c r="J21" s="414"/>
      <c r="K21" s="414"/>
      <c r="L21" s="414"/>
      <c r="M21" s="422"/>
      <c r="P21" s="365" t="s">
        <v>0</v>
      </c>
      <c r="Q21" s="366"/>
      <c r="R21" s="366"/>
      <c r="S21" s="414"/>
      <c r="T21" s="414"/>
      <c r="U21" s="414"/>
      <c r="V21" s="414"/>
      <c r="W21" s="414"/>
      <c r="X21" s="414"/>
      <c r="Y21" s="414"/>
      <c r="Z21" s="414"/>
      <c r="AA21" s="414"/>
      <c r="AB21" s="414"/>
      <c r="AC21" s="414"/>
      <c r="AD21" s="422"/>
      <c r="AG21" s="365" t="s">
        <v>0</v>
      </c>
      <c r="AH21" s="366"/>
      <c r="AI21" s="366"/>
      <c r="AJ21" s="414"/>
      <c r="AK21" s="414"/>
      <c r="AL21" s="414"/>
      <c r="AM21" s="414"/>
      <c r="AN21" s="414"/>
      <c r="AO21" s="414"/>
      <c r="AP21" s="414"/>
      <c r="AQ21" s="414"/>
      <c r="AR21" s="414"/>
      <c r="AS21" s="414"/>
      <c r="AT21" s="414"/>
      <c r="AU21" s="422"/>
    </row>
    <row r="22" spans="1:64" s="96" customFormat="1" x14ac:dyDescent="0.35">
      <c r="A22" s="365" t="s">
        <v>91</v>
      </c>
      <c r="B22" s="366"/>
      <c r="C22" s="414"/>
      <c r="D22" s="414"/>
      <c r="E22" s="414"/>
      <c r="F22" s="414"/>
      <c r="G22" s="414"/>
      <c r="H22" s="414"/>
      <c r="I22" s="414"/>
      <c r="J22" s="414"/>
      <c r="K22" s="414"/>
      <c r="L22" s="414"/>
      <c r="M22" s="422"/>
      <c r="P22" s="365" t="s">
        <v>91</v>
      </c>
      <c r="Q22" s="366"/>
      <c r="R22" s="366"/>
      <c r="S22" s="414"/>
      <c r="T22" s="414"/>
      <c r="U22" s="414"/>
      <c r="V22" s="414"/>
      <c r="W22" s="414"/>
      <c r="X22" s="414"/>
      <c r="Y22" s="414"/>
      <c r="Z22" s="414"/>
      <c r="AA22" s="414"/>
      <c r="AB22" s="414"/>
      <c r="AC22" s="414"/>
      <c r="AD22" s="422"/>
      <c r="AG22" s="365" t="s">
        <v>91</v>
      </c>
      <c r="AH22" s="366"/>
      <c r="AI22" s="366"/>
      <c r="AJ22" s="414"/>
      <c r="AK22" s="414"/>
      <c r="AL22" s="414"/>
      <c r="AM22" s="414"/>
      <c r="AN22" s="414"/>
      <c r="AO22" s="414"/>
      <c r="AP22" s="414"/>
      <c r="AQ22" s="414"/>
      <c r="AR22" s="414"/>
      <c r="AS22" s="414"/>
      <c r="AT22" s="414"/>
      <c r="AU22" s="422"/>
    </row>
    <row r="23" spans="1:64" s="96" customFormat="1" ht="16" thickBot="1" x14ac:dyDescent="0.4">
      <c r="A23" s="423" t="s">
        <v>2</v>
      </c>
      <c r="B23" s="424"/>
      <c r="C23" s="425"/>
      <c r="D23" s="425"/>
      <c r="E23" s="425"/>
      <c r="F23" s="425"/>
      <c r="G23" s="425"/>
      <c r="H23" s="425"/>
      <c r="I23" s="425"/>
      <c r="J23" s="425"/>
      <c r="K23" s="425"/>
      <c r="L23" s="425"/>
      <c r="M23" s="426"/>
      <c r="P23" s="423" t="s">
        <v>2</v>
      </c>
      <c r="Q23" s="424"/>
      <c r="R23" s="424"/>
      <c r="S23" s="425"/>
      <c r="T23" s="425"/>
      <c r="U23" s="425"/>
      <c r="V23" s="425"/>
      <c r="W23" s="425"/>
      <c r="X23" s="425"/>
      <c r="Y23" s="425"/>
      <c r="Z23" s="425"/>
      <c r="AA23" s="425"/>
      <c r="AB23" s="425"/>
      <c r="AC23" s="425"/>
      <c r="AD23" s="426"/>
      <c r="AG23" s="423" t="s">
        <v>2</v>
      </c>
      <c r="AH23" s="424"/>
      <c r="AI23" s="424"/>
      <c r="AJ23" s="425"/>
      <c r="AK23" s="425"/>
      <c r="AL23" s="425"/>
      <c r="AM23" s="425"/>
      <c r="AN23" s="425"/>
      <c r="AO23" s="425"/>
      <c r="AP23" s="425"/>
      <c r="AQ23" s="425"/>
      <c r="AR23" s="425"/>
      <c r="AS23" s="425"/>
      <c r="AT23" s="425"/>
      <c r="AU23" s="426"/>
    </row>
    <row r="24" spans="1:64" ht="16" thickBot="1" x14ac:dyDescent="0.4">
      <c r="F24" s="3"/>
      <c r="G24" s="3"/>
    </row>
    <row r="25" spans="1:64" x14ac:dyDescent="0.35">
      <c r="A25" s="372" t="s">
        <v>79</v>
      </c>
      <c r="B25" s="373"/>
      <c r="C25" s="373"/>
      <c r="D25" s="373"/>
      <c r="E25" s="373"/>
      <c r="F25" s="373"/>
      <c r="G25" s="373"/>
      <c r="H25" s="373"/>
      <c r="I25" s="373"/>
      <c r="J25" s="373"/>
      <c r="K25" s="373"/>
      <c r="L25" s="373"/>
      <c r="M25" s="427"/>
      <c r="P25" s="372" t="s">
        <v>79</v>
      </c>
      <c r="Q25" s="373"/>
      <c r="R25" s="373"/>
      <c r="S25" s="373"/>
      <c r="T25" s="373"/>
      <c r="U25" s="373"/>
      <c r="V25" s="373"/>
      <c r="W25" s="373"/>
      <c r="X25" s="373"/>
      <c r="Y25" s="373"/>
      <c r="Z25" s="373"/>
      <c r="AA25" s="373"/>
      <c r="AB25" s="373"/>
      <c r="AC25" s="373"/>
      <c r="AD25" s="427"/>
      <c r="AG25" s="372" t="s">
        <v>79</v>
      </c>
      <c r="AH25" s="373"/>
      <c r="AI25" s="373"/>
      <c r="AJ25" s="373"/>
      <c r="AK25" s="373"/>
      <c r="AL25" s="373"/>
      <c r="AM25" s="373"/>
      <c r="AN25" s="373"/>
      <c r="AO25" s="373"/>
      <c r="AP25" s="373"/>
      <c r="AQ25" s="373"/>
      <c r="AR25" s="373"/>
      <c r="AS25" s="373"/>
      <c r="AT25" s="373"/>
      <c r="AU25" s="427"/>
    </row>
    <row r="26" spans="1:64" s="21" customFormat="1" x14ac:dyDescent="0.35">
      <c r="A26" s="103"/>
      <c r="B26" s="101" t="s">
        <v>80</v>
      </c>
      <c r="C26" s="371" t="s">
        <v>13</v>
      </c>
      <c r="D26" s="371"/>
      <c r="E26" s="101" t="s">
        <v>14</v>
      </c>
      <c r="F26" s="101" t="s">
        <v>164</v>
      </c>
      <c r="G26" s="101" t="s">
        <v>64</v>
      </c>
      <c r="H26" s="108" t="s">
        <v>144</v>
      </c>
      <c r="I26" s="101" t="s">
        <v>76</v>
      </c>
      <c r="J26" s="101" t="s">
        <v>77</v>
      </c>
      <c r="K26" s="108" t="s">
        <v>78</v>
      </c>
      <c r="L26" s="101" t="s">
        <v>143</v>
      </c>
      <c r="M26" s="41" t="s">
        <v>18</v>
      </c>
      <c r="P26" s="418" t="s">
        <v>80</v>
      </c>
      <c r="Q26" s="371"/>
      <c r="R26" s="371"/>
      <c r="S26" s="371" t="s">
        <v>13</v>
      </c>
      <c r="T26" s="371"/>
      <c r="U26" s="101" t="s">
        <v>14</v>
      </c>
      <c r="V26" s="101" t="s">
        <v>164</v>
      </c>
      <c r="W26" s="101" t="s">
        <v>64</v>
      </c>
      <c r="X26" s="108" t="s">
        <v>144</v>
      </c>
      <c r="Y26" s="101" t="s">
        <v>76</v>
      </c>
      <c r="Z26" s="101" t="s">
        <v>77</v>
      </c>
      <c r="AA26" s="108" t="s">
        <v>78</v>
      </c>
      <c r="AB26" s="101" t="s">
        <v>143</v>
      </c>
      <c r="AC26" s="108" t="s">
        <v>18</v>
      </c>
      <c r="AD26" s="41" t="s">
        <v>109</v>
      </c>
      <c r="AG26" s="418" t="s">
        <v>80</v>
      </c>
      <c r="AH26" s="371"/>
      <c r="AI26" s="371"/>
      <c r="AJ26" s="371" t="s">
        <v>13</v>
      </c>
      <c r="AK26" s="371"/>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66"/>
      <c r="D27" s="366"/>
      <c r="E27" s="100"/>
      <c r="F27" s="13">
        <v>0</v>
      </c>
      <c r="G27" s="13">
        <v>0</v>
      </c>
      <c r="H27" s="14">
        <f>SUM(F27:G27)</f>
        <v>0</v>
      </c>
      <c r="I27" s="13">
        <v>0</v>
      </c>
      <c r="J27" s="13">
        <v>0</v>
      </c>
      <c r="K27" s="14">
        <f>SUM(I27:J27)</f>
        <v>0</v>
      </c>
      <c r="L27" s="13">
        <v>0</v>
      </c>
      <c r="M27" s="15">
        <f>SUM(H27, K27, L27)</f>
        <v>0</v>
      </c>
      <c r="N27" s="5"/>
      <c r="P27" s="78">
        <v>1</v>
      </c>
      <c r="Q27" s="414"/>
      <c r="R27" s="414"/>
      <c r="S27" s="366"/>
      <c r="T27" s="366"/>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4"/>
      <c r="AI27" s="414"/>
      <c r="AJ27" s="366"/>
      <c r="AK27" s="366"/>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66"/>
      <c r="D28" s="366"/>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4"/>
      <c r="R28" s="414"/>
      <c r="S28" s="366"/>
      <c r="T28" s="366"/>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4"/>
      <c r="AI28" s="414"/>
      <c r="AJ28" s="366"/>
      <c r="AK28" s="366"/>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66"/>
      <c r="D29" s="366"/>
      <c r="E29" s="100"/>
      <c r="F29" s="13">
        <v>0</v>
      </c>
      <c r="G29" s="13">
        <v>0</v>
      </c>
      <c r="H29" s="14">
        <f t="shared" si="2"/>
        <v>0</v>
      </c>
      <c r="I29" s="13">
        <v>0</v>
      </c>
      <c r="J29" s="13">
        <v>0</v>
      </c>
      <c r="K29" s="14">
        <f t="shared" si="3"/>
        <v>0</v>
      </c>
      <c r="L29" s="13">
        <v>0</v>
      </c>
      <c r="M29" s="15">
        <f t="shared" si="4"/>
        <v>0</v>
      </c>
      <c r="N29" s="5"/>
      <c r="P29" s="78">
        <v>3</v>
      </c>
      <c r="Q29" s="414"/>
      <c r="R29" s="414"/>
      <c r="S29" s="366"/>
      <c r="T29" s="366"/>
      <c r="U29" s="100"/>
      <c r="V29" s="13">
        <v>0</v>
      </c>
      <c r="W29" s="13">
        <v>0</v>
      </c>
      <c r="X29" s="60">
        <f t="shared" si="5"/>
        <v>0</v>
      </c>
      <c r="Y29" s="13">
        <v>0</v>
      </c>
      <c r="Z29" s="13">
        <v>0</v>
      </c>
      <c r="AA29" s="60">
        <f t="shared" si="6"/>
        <v>0</v>
      </c>
      <c r="AB29" s="13">
        <v>0</v>
      </c>
      <c r="AC29" s="60">
        <f t="shared" si="7"/>
        <v>0</v>
      </c>
      <c r="AD29" s="61">
        <f t="shared" si="0"/>
        <v>0</v>
      </c>
      <c r="AE29" s="5"/>
      <c r="AF29" s="5"/>
      <c r="AG29" s="78">
        <v>3</v>
      </c>
      <c r="AH29" s="414"/>
      <c r="AI29" s="414"/>
      <c r="AJ29" s="366"/>
      <c r="AK29" s="366"/>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66"/>
      <c r="D30" s="366"/>
      <c r="E30" s="100"/>
      <c r="F30" s="13">
        <v>0</v>
      </c>
      <c r="G30" s="13">
        <v>0</v>
      </c>
      <c r="H30" s="14">
        <f>SUM(F30:G30)</f>
        <v>0</v>
      </c>
      <c r="I30" s="13">
        <v>0</v>
      </c>
      <c r="J30" s="13">
        <v>0</v>
      </c>
      <c r="K30" s="14">
        <f t="shared" si="3"/>
        <v>0</v>
      </c>
      <c r="L30" s="13">
        <v>0</v>
      </c>
      <c r="M30" s="15">
        <f t="shared" si="4"/>
        <v>0</v>
      </c>
      <c r="N30" s="5"/>
      <c r="P30" s="78">
        <v>4</v>
      </c>
      <c r="Q30" s="414"/>
      <c r="R30" s="414"/>
      <c r="S30" s="366"/>
      <c r="T30" s="366"/>
      <c r="U30" s="100"/>
      <c r="V30" s="13">
        <v>0</v>
      </c>
      <c r="W30" s="13">
        <v>0</v>
      </c>
      <c r="X30" s="60">
        <f t="shared" si="5"/>
        <v>0</v>
      </c>
      <c r="Y30" s="13">
        <v>0</v>
      </c>
      <c r="Z30" s="13">
        <v>0</v>
      </c>
      <c r="AA30" s="60">
        <f t="shared" si="6"/>
        <v>0</v>
      </c>
      <c r="AB30" s="13">
        <v>0</v>
      </c>
      <c r="AC30" s="60">
        <f t="shared" si="7"/>
        <v>0</v>
      </c>
      <c r="AD30" s="61">
        <f t="shared" si="0"/>
        <v>0</v>
      </c>
      <c r="AE30" s="5"/>
      <c r="AF30" s="5"/>
      <c r="AG30" s="78">
        <v>4</v>
      </c>
      <c r="AH30" s="414"/>
      <c r="AI30" s="414"/>
      <c r="AJ30" s="366"/>
      <c r="AK30" s="366"/>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66"/>
      <c r="D31" s="366"/>
      <c r="E31" s="100"/>
      <c r="F31" s="13">
        <v>0</v>
      </c>
      <c r="G31" s="13">
        <v>0</v>
      </c>
      <c r="H31" s="14">
        <f t="shared" si="2"/>
        <v>0</v>
      </c>
      <c r="I31" s="13">
        <v>0</v>
      </c>
      <c r="J31" s="13">
        <v>0</v>
      </c>
      <c r="K31" s="14">
        <f t="shared" si="3"/>
        <v>0</v>
      </c>
      <c r="L31" s="13">
        <v>0</v>
      </c>
      <c r="M31" s="15">
        <f t="shared" si="4"/>
        <v>0</v>
      </c>
      <c r="N31" s="5"/>
      <c r="P31" s="78">
        <v>5</v>
      </c>
      <c r="Q31" s="414"/>
      <c r="R31" s="414"/>
      <c r="S31" s="366"/>
      <c r="T31" s="366"/>
      <c r="U31" s="100"/>
      <c r="V31" s="13">
        <v>0</v>
      </c>
      <c r="W31" s="13">
        <v>0</v>
      </c>
      <c r="X31" s="60">
        <f t="shared" si="5"/>
        <v>0</v>
      </c>
      <c r="Y31" s="13">
        <v>0</v>
      </c>
      <c r="Z31" s="13">
        <v>0</v>
      </c>
      <c r="AA31" s="60">
        <f t="shared" si="6"/>
        <v>0</v>
      </c>
      <c r="AB31" s="13">
        <v>0</v>
      </c>
      <c r="AC31" s="60">
        <f t="shared" si="7"/>
        <v>0</v>
      </c>
      <c r="AD31" s="61">
        <f t="shared" si="0"/>
        <v>0</v>
      </c>
      <c r="AE31" s="5"/>
      <c r="AF31" s="5"/>
      <c r="AG31" s="78">
        <v>5</v>
      </c>
      <c r="AH31" s="414"/>
      <c r="AI31" s="414"/>
      <c r="AJ31" s="366"/>
      <c r="AK31" s="366"/>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66"/>
      <c r="D32" s="366"/>
      <c r="E32" s="100"/>
      <c r="F32" s="13">
        <v>0</v>
      </c>
      <c r="G32" s="13">
        <v>0</v>
      </c>
      <c r="H32" s="14">
        <f t="shared" si="2"/>
        <v>0</v>
      </c>
      <c r="I32" s="13">
        <v>0</v>
      </c>
      <c r="J32" s="13">
        <v>0</v>
      </c>
      <c r="K32" s="14">
        <f t="shared" si="3"/>
        <v>0</v>
      </c>
      <c r="L32" s="13">
        <v>0</v>
      </c>
      <c r="M32" s="15">
        <f t="shared" si="4"/>
        <v>0</v>
      </c>
      <c r="N32" s="5"/>
      <c r="P32" s="78">
        <v>6</v>
      </c>
      <c r="Q32" s="414"/>
      <c r="R32" s="414"/>
      <c r="S32" s="366"/>
      <c r="T32" s="366"/>
      <c r="U32" s="100"/>
      <c r="V32" s="13">
        <v>0</v>
      </c>
      <c r="W32" s="13">
        <v>0</v>
      </c>
      <c r="X32" s="60">
        <f t="shared" si="5"/>
        <v>0</v>
      </c>
      <c r="Y32" s="13">
        <v>0</v>
      </c>
      <c r="Z32" s="13">
        <v>0</v>
      </c>
      <c r="AA32" s="60">
        <f t="shared" si="6"/>
        <v>0</v>
      </c>
      <c r="AB32" s="13">
        <v>0</v>
      </c>
      <c r="AC32" s="60">
        <f t="shared" si="7"/>
        <v>0</v>
      </c>
      <c r="AD32" s="61">
        <f t="shared" si="0"/>
        <v>0</v>
      </c>
      <c r="AE32" s="5"/>
      <c r="AF32" s="5"/>
      <c r="AG32" s="78">
        <v>6</v>
      </c>
      <c r="AH32" s="414"/>
      <c r="AI32" s="414"/>
      <c r="AJ32" s="366"/>
      <c r="AK32" s="366"/>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06" t="s">
        <v>173</v>
      </c>
      <c r="B33" s="507"/>
      <c r="C33" s="366">
        <v>0</v>
      </c>
      <c r="D33" s="366"/>
      <c r="E33" s="100"/>
      <c r="F33" s="13">
        <v>0</v>
      </c>
      <c r="G33" s="13">
        <v>0</v>
      </c>
      <c r="H33" s="14">
        <f t="shared" si="2"/>
        <v>0</v>
      </c>
      <c r="I33" s="13">
        <v>0</v>
      </c>
      <c r="J33" s="13">
        <v>0</v>
      </c>
      <c r="K33" s="14">
        <f t="shared" si="3"/>
        <v>0</v>
      </c>
      <c r="L33" s="13">
        <v>0</v>
      </c>
      <c r="M33" s="15">
        <f t="shared" si="4"/>
        <v>0</v>
      </c>
      <c r="N33" s="5"/>
      <c r="P33" s="428" t="s">
        <v>173</v>
      </c>
      <c r="Q33" s="429"/>
      <c r="R33" s="429"/>
      <c r="S33" s="366">
        <v>0</v>
      </c>
      <c r="T33" s="366"/>
      <c r="U33" s="100"/>
      <c r="V33" s="13">
        <v>0</v>
      </c>
      <c r="W33" s="13">
        <v>0</v>
      </c>
      <c r="X33" s="60">
        <f t="shared" si="5"/>
        <v>0</v>
      </c>
      <c r="Y33" s="13">
        <v>0</v>
      </c>
      <c r="Z33" s="13">
        <v>0</v>
      </c>
      <c r="AA33" s="60">
        <f t="shared" si="6"/>
        <v>0</v>
      </c>
      <c r="AB33" s="13">
        <v>0</v>
      </c>
      <c r="AC33" s="60">
        <f t="shared" si="7"/>
        <v>0</v>
      </c>
      <c r="AD33" s="61">
        <f t="shared" si="0"/>
        <v>0</v>
      </c>
      <c r="AE33" s="5"/>
      <c r="AF33" s="5"/>
      <c r="AG33" s="428" t="s">
        <v>173</v>
      </c>
      <c r="AH33" s="429"/>
      <c r="AI33" s="429"/>
      <c r="AJ33" s="366">
        <v>0</v>
      </c>
      <c r="AK33" s="366"/>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457" t="s">
        <v>199</v>
      </c>
      <c r="B34" s="458"/>
      <c r="C34" s="456">
        <f>COUNTA(B27:B32)+C33</f>
        <v>0</v>
      </c>
      <c r="D34" s="456"/>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7" t="s">
        <v>199</v>
      </c>
      <c r="Q34" s="368"/>
      <c r="R34" s="368"/>
      <c r="S34" s="369">
        <f>COUNTA(Q27:Q32)+S33</f>
        <v>0</v>
      </c>
      <c r="T34" s="36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7" t="s">
        <v>199</v>
      </c>
      <c r="AH34" s="368"/>
      <c r="AI34" s="368"/>
      <c r="AJ34" s="421">
        <f>COUNTA(AH27:AH32)+AJ33</f>
        <v>0</v>
      </c>
      <c r="AK34" s="421"/>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72" t="s">
        <v>179</v>
      </c>
      <c r="B36" s="373"/>
      <c r="C36" s="373"/>
      <c r="D36" s="373"/>
      <c r="E36" s="373"/>
      <c r="F36" s="373"/>
      <c r="G36" s="373"/>
      <c r="H36" s="373"/>
      <c r="I36" s="373"/>
      <c r="J36" s="373"/>
      <c r="K36" s="373"/>
      <c r="L36" s="373"/>
      <c r="M36" s="427"/>
      <c r="P36" s="372" t="s">
        <v>179</v>
      </c>
      <c r="Q36" s="373"/>
      <c r="R36" s="373"/>
      <c r="S36" s="373"/>
      <c r="T36" s="373"/>
      <c r="U36" s="373"/>
      <c r="V36" s="373"/>
      <c r="W36" s="373"/>
      <c r="X36" s="373"/>
      <c r="Y36" s="373"/>
      <c r="Z36" s="373"/>
      <c r="AA36" s="373"/>
      <c r="AB36" s="373"/>
      <c r="AC36" s="373"/>
      <c r="AD36" s="106"/>
      <c r="AG36" s="372" t="s">
        <v>179</v>
      </c>
      <c r="AH36" s="373"/>
      <c r="AI36" s="373"/>
      <c r="AJ36" s="373"/>
      <c r="AK36" s="373"/>
      <c r="AL36" s="373"/>
      <c r="AM36" s="373"/>
      <c r="AN36" s="373"/>
      <c r="AO36" s="373"/>
      <c r="AP36" s="373"/>
      <c r="AQ36" s="373"/>
      <c r="AR36" s="373"/>
      <c r="AS36" s="373"/>
      <c r="AT36" s="373"/>
      <c r="AU36" s="106"/>
    </row>
    <row r="37" spans="1:47" s="21" customFormat="1" ht="31.5" customHeight="1" x14ac:dyDescent="0.35">
      <c r="A37" s="418" t="s">
        <v>181</v>
      </c>
      <c r="B37" s="371"/>
      <c r="C37" s="371" t="s">
        <v>13</v>
      </c>
      <c r="D37" s="371"/>
      <c r="E37" s="101" t="s">
        <v>14</v>
      </c>
      <c r="F37" s="101" t="s">
        <v>164</v>
      </c>
      <c r="G37" s="101" t="s">
        <v>64</v>
      </c>
      <c r="H37" s="108" t="s">
        <v>144</v>
      </c>
      <c r="I37" s="101" t="s">
        <v>76</v>
      </c>
      <c r="J37" s="101" t="s">
        <v>77</v>
      </c>
      <c r="K37" s="108" t="s">
        <v>78</v>
      </c>
      <c r="L37" s="101" t="s">
        <v>143</v>
      </c>
      <c r="M37" s="41" t="s">
        <v>18</v>
      </c>
      <c r="P37" s="418" t="s">
        <v>181</v>
      </c>
      <c r="Q37" s="371"/>
      <c r="R37" s="371"/>
      <c r="S37" s="371" t="s">
        <v>13</v>
      </c>
      <c r="T37" s="371"/>
      <c r="U37" s="101" t="s">
        <v>14</v>
      </c>
      <c r="V37" s="101" t="s">
        <v>164</v>
      </c>
      <c r="W37" s="101" t="s">
        <v>64</v>
      </c>
      <c r="X37" s="108" t="s">
        <v>144</v>
      </c>
      <c r="Y37" s="101" t="s">
        <v>76</v>
      </c>
      <c r="Z37" s="101" t="s">
        <v>77</v>
      </c>
      <c r="AA37" s="108" t="s">
        <v>78</v>
      </c>
      <c r="AB37" s="101" t="s">
        <v>143</v>
      </c>
      <c r="AC37" s="108" t="s">
        <v>18</v>
      </c>
      <c r="AD37" s="41" t="s">
        <v>109</v>
      </c>
      <c r="AG37" s="418" t="s">
        <v>181</v>
      </c>
      <c r="AH37" s="371"/>
      <c r="AI37" s="371"/>
      <c r="AJ37" s="371" t="s">
        <v>13</v>
      </c>
      <c r="AK37" s="371"/>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65">
        <v>0</v>
      </c>
      <c r="B38" s="366"/>
      <c r="C38" s="366" t="s">
        <v>19</v>
      </c>
      <c r="D38" s="366"/>
      <c r="E38" s="100"/>
      <c r="F38" s="13">
        <v>0</v>
      </c>
      <c r="G38" s="13">
        <v>0</v>
      </c>
      <c r="H38" s="14">
        <f>SUM(F38:G38)</f>
        <v>0</v>
      </c>
      <c r="I38" s="13">
        <v>0</v>
      </c>
      <c r="J38" s="13">
        <v>0</v>
      </c>
      <c r="K38" s="14">
        <f>SUM(I38:J38)</f>
        <v>0</v>
      </c>
      <c r="L38" s="13">
        <v>0</v>
      </c>
      <c r="M38" s="15">
        <f>SUM(H38, K38, L38)</f>
        <v>0</v>
      </c>
      <c r="N38" s="6"/>
      <c r="P38" s="365">
        <v>0</v>
      </c>
      <c r="Q38" s="366"/>
      <c r="R38" s="366"/>
      <c r="S38" s="366" t="s">
        <v>19</v>
      </c>
      <c r="T38" s="366"/>
      <c r="U38" s="100"/>
      <c r="V38" s="13">
        <v>0</v>
      </c>
      <c r="W38" s="13">
        <v>0</v>
      </c>
      <c r="X38" s="60">
        <f>SUM(V38:W38)</f>
        <v>0</v>
      </c>
      <c r="Y38" s="13">
        <v>0</v>
      </c>
      <c r="Z38" s="13">
        <v>0</v>
      </c>
      <c r="AA38" s="60">
        <f>SUM(Y38:Z38)</f>
        <v>0</v>
      </c>
      <c r="AB38" s="13">
        <v>0</v>
      </c>
      <c r="AC38" s="60">
        <f>SUM(X38, AA38, AB38)</f>
        <v>0</v>
      </c>
      <c r="AD38" s="61">
        <f>M38-AC38</f>
        <v>0</v>
      </c>
      <c r="AE38" s="6"/>
      <c r="AF38" s="6"/>
      <c r="AG38" s="365">
        <v>0</v>
      </c>
      <c r="AH38" s="366"/>
      <c r="AI38" s="366"/>
      <c r="AJ38" s="366" t="s">
        <v>19</v>
      </c>
      <c r="AK38" s="366"/>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65">
        <v>0</v>
      </c>
      <c r="B39" s="366"/>
      <c r="C39" s="366" t="s">
        <v>20</v>
      </c>
      <c r="D39" s="366"/>
      <c r="E39" s="100"/>
      <c r="F39" s="13">
        <v>0</v>
      </c>
      <c r="G39" s="13">
        <v>0</v>
      </c>
      <c r="H39" s="14">
        <f t="shared" ref="H39:H42" si="17">SUM(F39:G39)</f>
        <v>0</v>
      </c>
      <c r="I39" s="13">
        <v>0</v>
      </c>
      <c r="J39" s="13">
        <v>0</v>
      </c>
      <c r="K39" s="14">
        <f t="shared" ref="K39:K42" si="18">SUM(I39:J39)</f>
        <v>0</v>
      </c>
      <c r="L39" s="13">
        <v>0</v>
      </c>
      <c r="M39" s="15">
        <f t="shared" ref="M39:M42" si="19">SUM(H39, K39, L39)</f>
        <v>0</v>
      </c>
      <c r="N39" s="6"/>
      <c r="P39" s="365">
        <v>0</v>
      </c>
      <c r="Q39" s="366"/>
      <c r="R39" s="366"/>
      <c r="S39" s="366" t="s">
        <v>20</v>
      </c>
      <c r="T39" s="366"/>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5">
        <v>0</v>
      </c>
      <c r="AH39" s="366"/>
      <c r="AI39" s="366"/>
      <c r="AJ39" s="366" t="s">
        <v>20</v>
      </c>
      <c r="AK39" s="366"/>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65">
        <v>0</v>
      </c>
      <c r="B40" s="366"/>
      <c r="C40" s="366" t="s">
        <v>21</v>
      </c>
      <c r="D40" s="366"/>
      <c r="E40" s="100"/>
      <c r="F40" s="13">
        <v>0</v>
      </c>
      <c r="G40" s="13">
        <v>0</v>
      </c>
      <c r="H40" s="14">
        <f>SUM(F40:G40)</f>
        <v>0</v>
      </c>
      <c r="I40" s="13">
        <v>0</v>
      </c>
      <c r="J40" s="13">
        <v>0</v>
      </c>
      <c r="K40" s="14">
        <f t="shared" si="18"/>
        <v>0</v>
      </c>
      <c r="L40" s="13">
        <v>0</v>
      </c>
      <c r="M40" s="15">
        <f t="shared" si="19"/>
        <v>0</v>
      </c>
      <c r="N40" s="6"/>
      <c r="P40" s="365">
        <v>0</v>
      </c>
      <c r="Q40" s="366"/>
      <c r="R40" s="366"/>
      <c r="S40" s="366" t="s">
        <v>21</v>
      </c>
      <c r="T40" s="366"/>
      <c r="U40" s="100"/>
      <c r="V40" s="13">
        <v>0</v>
      </c>
      <c r="W40" s="13">
        <v>0</v>
      </c>
      <c r="X40" s="60">
        <f t="shared" si="20"/>
        <v>0</v>
      </c>
      <c r="Y40" s="13">
        <v>0</v>
      </c>
      <c r="Z40" s="13">
        <v>0</v>
      </c>
      <c r="AA40" s="60">
        <f t="shared" si="21"/>
        <v>0</v>
      </c>
      <c r="AB40" s="13">
        <v>0</v>
      </c>
      <c r="AC40" s="60">
        <f t="shared" si="22"/>
        <v>0</v>
      </c>
      <c r="AD40" s="61">
        <f>M40-AC40</f>
        <v>0</v>
      </c>
      <c r="AE40" s="6"/>
      <c r="AF40" s="6"/>
      <c r="AG40" s="365">
        <v>0</v>
      </c>
      <c r="AH40" s="366"/>
      <c r="AI40" s="366"/>
      <c r="AJ40" s="366" t="s">
        <v>21</v>
      </c>
      <c r="AK40" s="366"/>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65">
        <v>0</v>
      </c>
      <c r="B41" s="366"/>
      <c r="C41" s="366" t="s">
        <v>22</v>
      </c>
      <c r="D41" s="366"/>
      <c r="E41" s="100"/>
      <c r="F41" s="13">
        <v>0</v>
      </c>
      <c r="G41" s="13">
        <v>0</v>
      </c>
      <c r="H41" s="14">
        <f t="shared" si="17"/>
        <v>0</v>
      </c>
      <c r="I41" s="13">
        <v>0</v>
      </c>
      <c r="J41" s="13">
        <v>0</v>
      </c>
      <c r="K41" s="14">
        <f t="shared" si="18"/>
        <v>0</v>
      </c>
      <c r="L41" s="13">
        <v>0</v>
      </c>
      <c r="M41" s="15">
        <f t="shared" si="19"/>
        <v>0</v>
      </c>
      <c r="N41" s="6"/>
      <c r="P41" s="365">
        <v>0</v>
      </c>
      <c r="Q41" s="366"/>
      <c r="R41" s="366"/>
      <c r="S41" s="366" t="s">
        <v>22</v>
      </c>
      <c r="T41" s="366"/>
      <c r="U41" s="100"/>
      <c r="V41" s="13">
        <v>0</v>
      </c>
      <c r="W41" s="13">
        <v>0</v>
      </c>
      <c r="X41" s="60">
        <f t="shared" si="20"/>
        <v>0</v>
      </c>
      <c r="Y41" s="13">
        <v>0</v>
      </c>
      <c r="Z41" s="13">
        <v>0</v>
      </c>
      <c r="AA41" s="60">
        <f t="shared" si="21"/>
        <v>0</v>
      </c>
      <c r="AB41" s="13">
        <v>0</v>
      </c>
      <c r="AC41" s="60">
        <f t="shared" si="22"/>
        <v>0</v>
      </c>
      <c r="AD41" s="61">
        <f>M41-AC41</f>
        <v>0</v>
      </c>
      <c r="AE41" s="6"/>
      <c r="AF41" s="6"/>
      <c r="AG41" s="365">
        <v>0</v>
      </c>
      <c r="AH41" s="366"/>
      <c r="AI41" s="366"/>
      <c r="AJ41" s="366" t="s">
        <v>22</v>
      </c>
      <c r="AK41" s="366"/>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65">
        <v>0</v>
      </c>
      <c r="B42" s="366"/>
      <c r="C42" s="366" t="s">
        <v>23</v>
      </c>
      <c r="D42" s="366"/>
      <c r="E42" s="100"/>
      <c r="F42" s="13">
        <v>0</v>
      </c>
      <c r="G42" s="13">
        <v>0</v>
      </c>
      <c r="H42" s="14">
        <f t="shared" si="17"/>
        <v>0</v>
      </c>
      <c r="I42" s="13">
        <v>0</v>
      </c>
      <c r="J42" s="13">
        <v>0</v>
      </c>
      <c r="K42" s="14">
        <f t="shared" si="18"/>
        <v>0</v>
      </c>
      <c r="L42" s="13">
        <v>0</v>
      </c>
      <c r="M42" s="15">
        <f t="shared" si="19"/>
        <v>0</v>
      </c>
      <c r="N42" s="6"/>
      <c r="P42" s="365">
        <v>0</v>
      </c>
      <c r="Q42" s="366"/>
      <c r="R42" s="366"/>
      <c r="S42" s="366" t="s">
        <v>23</v>
      </c>
      <c r="T42" s="366"/>
      <c r="U42" s="100"/>
      <c r="V42" s="13">
        <v>0</v>
      </c>
      <c r="W42" s="13">
        <v>0</v>
      </c>
      <c r="X42" s="60">
        <f t="shared" si="20"/>
        <v>0</v>
      </c>
      <c r="Y42" s="13">
        <v>0</v>
      </c>
      <c r="Z42" s="13">
        <v>0</v>
      </c>
      <c r="AA42" s="60">
        <f t="shared" si="21"/>
        <v>0</v>
      </c>
      <c r="AB42" s="13">
        <v>0</v>
      </c>
      <c r="AC42" s="60">
        <f t="shared" si="22"/>
        <v>0</v>
      </c>
      <c r="AD42" s="61">
        <f>M42-AC42</f>
        <v>0</v>
      </c>
      <c r="AE42" s="6"/>
      <c r="AF42" s="6"/>
      <c r="AG42" s="365">
        <v>0</v>
      </c>
      <c r="AH42" s="366"/>
      <c r="AI42" s="366"/>
      <c r="AJ42" s="366" t="s">
        <v>23</v>
      </c>
      <c r="AK42" s="366"/>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456">
        <f>SUM(A38:B42)</f>
        <v>0</v>
      </c>
      <c r="D43" s="456"/>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69">
        <f>SUM(P38:R42)</f>
        <v>0</v>
      </c>
      <c r="T43" s="36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1">
        <f>SUM(AG38:AI42)</f>
        <v>0</v>
      </c>
      <c r="AK43" s="421"/>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452"/>
      <c r="B44" s="452"/>
      <c r="C44" s="452"/>
      <c r="D44" s="452"/>
      <c r="E44" s="452"/>
      <c r="F44" s="452"/>
      <c r="G44" s="452"/>
      <c r="H44" s="452"/>
      <c r="I44" s="452"/>
      <c r="J44" s="452"/>
      <c r="K44" s="452"/>
      <c r="L44" s="452"/>
      <c r="M44" s="452"/>
      <c r="N44" s="6"/>
      <c r="P44" s="452"/>
      <c r="Q44" s="452"/>
      <c r="R44" s="452"/>
      <c r="S44" s="452"/>
      <c r="T44" s="452"/>
      <c r="U44" s="452"/>
      <c r="V44" s="452"/>
      <c r="W44" s="452"/>
      <c r="X44" s="452"/>
      <c r="Y44" s="452"/>
      <c r="Z44" s="452"/>
      <c r="AA44" s="452"/>
      <c r="AB44" s="452"/>
      <c r="AC44" s="452"/>
      <c r="AD44" s="452"/>
      <c r="AE44" s="6"/>
      <c r="AF44" s="6"/>
      <c r="AG44" s="452"/>
      <c r="AH44" s="452"/>
      <c r="AI44" s="452"/>
      <c r="AJ44" s="452"/>
      <c r="AK44" s="452"/>
      <c r="AL44" s="452"/>
      <c r="AM44" s="452"/>
      <c r="AN44" s="452"/>
      <c r="AO44" s="452"/>
      <c r="AP44" s="452"/>
      <c r="AQ44" s="452"/>
      <c r="AR44" s="452"/>
      <c r="AS44" s="452"/>
      <c r="AT44" s="452"/>
      <c r="AU44" s="452"/>
    </row>
    <row r="45" spans="1:47" ht="16" thickBot="1" x14ac:dyDescent="0.4">
      <c r="A45" s="462" t="s">
        <v>180</v>
      </c>
      <c r="B45" s="463"/>
      <c r="C45" s="463"/>
      <c r="D45" s="463"/>
      <c r="E45" s="463"/>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60" t="s">
        <v>180</v>
      </c>
      <c r="Q45" s="461"/>
      <c r="R45" s="461"/>
      <c r="S45" s="461"/>
      <c r="T45" s="461"/>
      <c r="U45" s="461"/>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60" t="s">
        <v>180</v>
      </c>
      <c r="AH45" s="461"/>
      <c r="AI45" s="461"/>
      <c r="AJ45" s="461"/>
      <c r="AK45" s="461"/>
      <c r="AL45" s="461"/>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72" t="s">
        <v>93</v>
      </c>
      <c r="B47" s="373"/>
      <c r="C47" s="373"/>
      <c r="D47" s="373"/>
      <c r="E47" s="373"/>
      <c r="F47" s="373"/>
      <c r="G47" s="373"/>
      <c r="H47" s="373"/>
      <c r="I47" s="373"/>
      <c r="J47" s="373"/>
      <c r="K47" s="373"/>
      <c r="L47" s="373"/>
      <c r="M47" s="427"/>
      <c r="P47" s="372" t="s">
        <v>93</v>
      </c>
      <c r="Q47" s="373"/>
      <c r="R47" s="373"/>
      <c r="S47" s="373"/>
      <c r="T47" s="373"/>
      <c r="U47" s="373"/>
      <c r="V47" s="373"/>
      <c r="W47" s="373"/>
      <c r="X47" s="373"/>
      <c r="Y47" s="373"/>
      <c r="Z47" s="373"/>
      <c r="AA47" s="373"/>
      <c r="AB47" s="373"/>
      <c r="AC47" s="373"/>
      <c r="AD47" s="106"/>
      <c r="AG47" s="372" t="s">
        <v>93</v>
      </c>
      <c r="AH47" s="373"/>
      <c r="AI47" s="373"/>
      <c r="AJ47" s="373"/>
      <c r="AK47" s="373"/>
      <c r="AL47" s="373"/>
      <c r="AM47" s="373"/>
      <c r="AN47" s="373"/>
      <c r="AO47" s="373"/>
      <c r="AP47" s="373"/>
      <c r="AQ47" s="373"/>
      <c r="AR47" s="373"/>
      <c r="AS47" s="373"/>
      <c r="AT47" s="373"/>
      <c r="AU47" s="106"/>
    </row>
    <row r="48" spans="1:47" s="21" customFormat="1" ht="15.65" customHeight="1" x14ac:dyDescent="0.35">
      <c r="A48" s="381" t="s">
        <v>24</v>
      </c>
      <c r="B48" s="382"/>
      <c r="C48" s="382"/>
      <c r="D48" s="382"/>
      <c r="E48" s="382"/>
      <c r="F48" s="382"/>
      <c r="G48" s="382"/>
      <c r="H48" s="382"/>
      <c r="I48" s="382"/>
      <c r="J48" s="101" t="s">
        <v>17</v>
      </c>
      <c r="K48" s="101" t="s">
        <v>15</v>
      </c>
      <c r="L48" s="101" t="s">
        <v>16</v>
      </c>
      <c r="M48" s="41" t="s">
        <v>18</v>
      </c>
      <c r="P48" s="381" t="s">
        <v>24</v>
      </c>
      <c r="Q48" s="382"/>
      <c r="R48" s="382"/>
      <c r="S48" s="382"/>
      <c r="T48" s="382"/>
      <c r="U48" s="382"/>
      <c r="V48" s="382"/>
      <c r="W48" s="382"/>
      <c r="X48" s="382"/>
      <c r="Y48" s="382"/>
      <c r="Z48" s="101" t="s">
        <v>73</v>
      </c>
      <c r="AA48" s="101" t="s">
        <v>15</v>
      </c>
      <c r="AB48" s="101" t="s">
        <v>16</v>
      </c>
      <c r="AC48" s="108" t="s">
        <v>18</v>
      </c>
      <c r="AD48" s="41" t="s">
        <v>109</v>
      </c>
      <c r="AG48" s="381" t="s">
        <v>24</v>
      </c>
      <c r="AH48" s="382"/>
      <c r="AI48" s="382"/>
      <c r="AJ48" s="382"/>
      <c r="AK48" s="382"/>
      <c r="AL48" s="382"/>
      <c r="AM48" s="382"/>
      <c r="AN48" s="382"/>
      <c r="AO48" s="382"/>
      <c r="AP48" s="382"/>
      <c r="AQ48" s="101" t="s">
        <v>204</v>
      </c>
      <c r="AR48" s="101" t="s">
        <v>15</v>
      </c>
      <c r="AS48" s="101" t="s">
        <v>16</v>
      </c>
      <c r="AT48" s="108" t="s">
        <v>206</v>
      </c>
      <c r="AU48" s="41" t="s">
        <v>105</v>
      </c>
    </row>
    <row r="49" spans="1:47" x14ac:dyDescent="0.35">
      <c r="A49" s="8">
        <v>1</v>
      </c>
      <c r="B49" s="366"/>
      <c r="C49" s="366"/>
      <c r="D49" s="366"/>
      <c r="E49" s="366"/>
      <c r="F49" s="366"/>
      <c r="G49" s="366"/>
      <c r="H49" s="366"/>
      <c r="I49" s="366"/>
      <c r="J49" s="13">
        <v>0</v>
      </c>
      <c r="K49" s="13">
        <v>0</v>
      </c>
      <c r="L49" s="13">
        <v>0</v>
      </c>
      <c r="M49" s="15">
        <f>SUM(J49:L49)</f>
        <v>0</v>
      </c>
      <c r="N49" s="6"/>
      <c r="P49" s="8">
        <v>1</v>
      </c>
      <c r="Q49" s="366"/>
      <c r="R49" s="366"/>
      <c r="S49" s="366"/>
      <c r="T49" s="366"/>
      <c r="U49" s="366"/>
      <c r="V49" s="366"/>
      <c r="W49" s="366"/>
      <c r="X49" s="366"/>
      <c r="Y49" s="366"/>
      <c r="Z49" s="13">
        <v>0</v>
      </c>
      <c r="AA49" s="13">
        <v>0</v>
      </c>
      <c r="AB49" s="13">
        <v>0</v>
      </c>
      <c r="AC49" s="60">
        <f>SUM(Z49:AB49)</f>
        <v>0</v>
      </c>
      <c r="AD49" s="61">
        <f>M49-AC49</f>
        <v>0</v>
      </c>
      <c r="AE49" s="6"/>
      <c r="AF49" s="6"/>
      <c r="AG49" s="8">
        <v>1</v>
      </c>
      <c r="AH49" s="371"/>
      <c r="AI49" s="371"/>
      <c r="AJ49" s="371"/>
      <c r="AK49" s="371"/>
      <c r="AL49" s="371"/>
      <c r="AM49" s="371"/>
      <c r="AN49" s="371"/>
      <c r="AO49" s="371"/>
      <c r="AP49" s="371"/>
      <c r="AQ49" s="13">
        <v>0</v>
      </c>
      <c r="AR49" s="13">
        <v>0</v>
      </c>
      <c r="AS49" s="13">
        <v>0</v>
      </c>
      <c r="AT49" s="44">
        <f>SUM(AQ49:AS49)</f>
        <v>0</v>
      </c>
      <c r="AU49" s="45">
        <f>IF($S$84&lt;&gt;0, AC49-AT49, M49-AT49)</f>
        <v>0</v>
      </c>
    </row>
    <row r="50" spans="1:47" x14ac:dyDescent="0.35">
      <c r="A50" s="8">
        <v>2</v>
      </c>
      <c r="B50" s="376"/>
      <c r="C50" s="376"/>
      <c r="D50" s="376"/>
      <c r="E50" s="376"/>
      <c r="F50" s="376"/>
      <c r="G50" s="376"/>
      <c r="H50" s="376"/>
      <c r="I50" s="376"/>
      <c r="J50" s="13">
        <v>0</v>
      </c>
      <c r="K50" s="13">
        <v>0</v>
      </c>
      <c r="L50" s="13">
        <v>0</v>
      </c>
      <c r="M50" s="15">
        <f>SUM(J50:L50)</f>
        <v>0</v>
      </c>
      <c r="N50" s="6"/>
      <c r="P50" s="8">
        <v>2</v>
      </c>
      <c r="Q50" s="366"/>
      <c r="R50" s="366"/>
      <c r="S50" s="366"/>
      <c r="T50" s="366"/>
      <c r="U50" s="366"/>
      <c r="V50" s="366"/>
      <c r="W50" s="366"/>
      <c r="X50" s="366"/>
      <c r="Y50" s="366"/>
      <c r="Z50" s="13">
        <v>0</v>
      </c>
      <c r="AA50" s="13">
        <v>0</v>
      </c>
      <c r="AB50" s="13">
        <v>0</v>
      </c>
      <c r="AC50" s="60">
        <f>SUM(Z50:AB50)</f>
        <v>0</v>
      </c>
      <c r="AD50" s="61">
        <f>M50-AC50</f>
        <v>0</v>
      </c>
      <c r="AE50" s="6"/>
      <c r="AF50" s="6"/>
      <c r="AG50" s="8">
        <v>2</v>
      </c>
      <c r="AH50" s="371"/>
      <c r="AI50" s="371"/>
      <c r="AJ50" s="371"/>
      <c r="AK50" s="371"/>
      <c r="AL50" s="371"/>
      <c r="AM50" s="371"/>
      <c r="AN50" s="371"/>
      <c r="AO50" s="371"/>
      <c r="AP50" s="371"/>
      <c r="AQ50" s="13">
        <v>0</v>
      </c>
      <c r="AR50" s="13">
        <v>0</v>
      </c>
      <c r="AS50" s="13">
        <v>0</v>
      </c>
      <c r="AT50" s="44">
        <f>SUM(AQ50:AS50)</f>
        <v>0</v>
      </c>
      <c r="AU50" s="45">
        <f>IF($S$84&lt;&gt;0, AC50-AT50, M50-AT50)</f>
        <v>0</v>
      </c>
    </row>
    <row r="51" spans="1:47" x14ac:dyDescent="0.35">
      <c r="A51" s="8">
        <v>3</v>
      </c>
      <c r="B51" s="376"/>
      <c r="C51" s="376"/>
      <c r="D51" s="376"/>
      <c r="E51" s="376"/>
      <c r="F51" s="376"/>
      <c r="G51" s="376"/>
      <c r="H51" s="376"/>
      <c r="I51" s="376"/>
      <c r="J51" s="13">
        <v>0</v>
      </c>
      <c r="K51" s="13">
        <v>0</v>
      </c>
      <c r="L51" s="13">
        <v>0</v>
      </c>
      <c r="M51" s="15">
        <f>SUM(J51:L51)</f>
        <v>0</v>
      </c>
      <c r="N51" s="6"/>
      <c r="P51" s="8">
        <v>3</v>
      </c>
      <c r="Q51" s="366"/>
      <c r="R51" s="366"/>
      <c r="S51" s="366"/>
      <c r="T51" s="366"/>
      <c r="U51" s="366"/>
      <c r="V51" s="366"/>
      <c r="W51" s="366"/>
      <c r="X51" s="366"/>
      <c r="Y51" s="366"/>
      <c r="Z51" s="13">
        <v>0</v>
      </c>
      <c r="AA51" s="13">
        <v>0</v>
      </c>
      <c r="AB51" s="13">
        <v>0</v>
      </c>
      <c r="AC51" s="60">
        <f>SUM(Z51:AB51)</f>
        <v>0</v>
      </c>
      <c r="AD51" s="61">
        <f>M51-AC51</f>
        <v>0</v>
      </c>
      <c r="AE51" s="6"/>
      <c r="AF51" s="6"/>
      <c r="AG51" s="8">
        <v>3</v>
      </c>
      <c r="AH51" s="371"/>
      <c r="AI51" s="371"/>
      <c r="AJ51" s="371"/>
      <c r="AK51" s="371"/>
      <c r="AL51" s="371"/>
      <c r="AM51" s="371"/>
      <c r="AN51" s="371"/>
      <c r="AO51" s="371"/>
      <c r="AP51" s="371"/>
      <c r="AQ51" s="13">
        <v>0</v>
      </c>
      <c r="AR51" s="13">
        <v>0</v>
      </c>
      <c r="AS51" s="13">
        <v>0</v>
      </c>
      <c r="AT51" s="44">
        <f>SUM(AQ51:AS51)</f>
        <v>0</v>
      </c>
      <c r="AU51" s="45">
        <f>IF($S$84&lt;&gt;0, AC51-AT51, M51-AT51)</f>
        <v>0</v>
      </c>
    </row>
    <row r="52" spans="1:47" ht="16" thickBot="1" x14ac:dyDescent="0.4">
      <c r="A52" s="379" t="s">
        <v>25</v>
      </c>
      <c r="B52" s="380"/>
      <c r="C52" s="380"/>
      <c r="D52" s="380"/>
      <c r="E52" s="380"/>
      <c r="F52" s="380"/>
      <c r="G52" s="380"/>
      <c r="H52" s="380"/>
      <c r="I52" s="380"/>
      <c r="J52" s="22">
        <f>SUM(J49:J51)</f>
        <v>0</v>
      </c>
      <c r="K52" s="22">
        <f t="shared" ref="K52:L52" si="36">SUM(K49:K51)</f>
        <v>0</v>
      </c>
      <c r="L52" s="22">
        <f t="shared" si="36"/>
        <v>0</v>
      </c>
      <c r="M52" s="16">
        <f>SUM(J52:L52)</f>
        <v>0</v>
      </c>
      <c r="N52" s="6"/>
      <c r="P52" s="379" t="s">
        <v>25</v>
      </c>
      <c r="Q52" s="380"/>
      <c r="R52" s="380"/>
      <c r="S52" s="380"/>
      <c r="T52" s="380"/>
      <c r="U52" s="380"/>
      <c r="V52" s="380"/>
      <c r="W52" s="380"/>
      <c r="X52" s="380"/>
      <c r="Y52" s="380"/>
      <c r="Z52" s="67">
        <f>SUM(Z49:Z51)</f>
        <v>0</v>
      </c>
      <c r="AA52" s="67">
        <f t="shared" ref="AA52:AC52" si="37">SUM(AA49:AA51)</f>
        <v>0</v>
      </c>
      <c r="AB52" s="67">
        <f t="shared" si="37"/>
        <v>0</v>
      </c>
      <c r="AC52" s="67">
        <f t="shared" si="37"/>
        <v>0</v>
      </c>
      <c r="AD52" s="59">
        <f>SUM(AD49:AD51)</f>
        <v>0</v>
      </c>
      <c r="AE52" s="6"/>
      <c r="AF52" s="6"/>
      <c r="AG52" s="379" t="s">
        <v>25</v>
      </c>
      <c r="AH52" s="380"/>
      <c r="AI52" s="380"/>
      <c r="AJ52" s="380"/>
      <c r="AK52" s="380"/>
      <c r="AL52" s="380"/>
      <c r="AM52" s="380"/>
      <c r="AN52" s="380"/>
      <c r="AO52" s="380"/>
      <c r="AP52" s="380"/>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72" t="s">
        <v>33</v>
      </c>
      <c r="B54" s="373"/>
      <c r="C54" s="373"/>
      <c r="D54" s="373"/>
      <c r="E54" s="373"/>
      <c r="F54" s="373"/>
      <c r="G54" s="373"/>
      <c r="H54" s="373"/>
      <c r="I54" s="373"/>
      <c r="J54" s="163" t="s">
        <v>17</v>
      </c>
      <c r="K54" s="163" t="s">
        <v>15</v>
      </c>
      <c r="L54" s="163" t="s">
        <v>16</v>
      </c>
      <c r="M54" s="106" t="s">
        <v>18</v>
      </c>
      <c r="P54" s="372" t="s">
        <v>33</v>
      </c>
      <c r="Q54" s="373"/>
      <c r="R54" s="373"/>
      <c r="S54" s="373"/>
      <c r="T54" s="373"/>
      <c r="U54" s="373"/>
      <c r="V54" s="373"/>
      <c r="W54" s="373"/>
      <c r="X54" s="373"/>
      <c r="Y54" s="373"/>
      <c r="Z54" s="163" t="s">
        <v>73</v>
      </c>
      <c r="AA54" s="163" t="s">
        <v>15</v>
      </c>
      <c r="AB54" s="163" t="s">
        <v>16</v>
      </c>
      <c r="AC54" s="99" t="s">
        <v>18</v>
      </c>
      <c r="AD54" s="106" t="s">
        <v>109</v>
      </c>
      <c r="AG54" s="372" t="s">
        <v>33</v>
      </c>
      <c r="AH54" s="373"/>
      <c r="AI54" s="373"/>
      <c r="AJ54" s="373"/>
      <c r="AK54" s="373"/>
      <c r="AL54" s="373"/>
      <c r="AM54" s="373"/>
      <c r="AN54" s="373"/>
      <c r="AO54" s="373"/>
      <c r="AP54" s="373"/>
      <c r="AQ54" s="163" t="s">
        <v>204</v>
      </c>
      <c r="AR54" s="163" t="s">
        <v>15</v>
      </c>
      <c r="AS54" s="163" t="s">
        <v>16</v>
      </c>
      <c r="AT54" s="99" t="s">
        <v>206</v>
      </c>
      <c r="AU54" s="106" t="s">
        <v>105</v>
      </c>
    </row>
    <row r="55" spans="1:47" x14ac:dyDescent="0.35">
      <c r="A55" s="8">
        <v>1</v>
      </c>
      <c r="B55" s="376"/>
      <c r="C55" s="376"/>
      <c r="D55" s="376"/>
      <c r="E55" s="376"/>
      <c r="F55" s="376"/>
      <c r="G55" s="376"/>
      <c r="H55" s="376"/>
      <c r="I55" s="376"/>
      <c r="J55" s="13">
        <v>0</v>
      </c>
      <c r="K55" s="13">
        <v>0</v>
      </c>
      <c r="L55" s="13">
        <v>0</v>
      </c>
      <c r="M55" s="15">
        <f>SUM(J55:L55)</f>
        <v>0</v>
      </c>
      <c r="N55" s="6"/>
      <c r="P55" s="8">
        <v>1</v>
      </c>
      <c r="Q55" s="366"/>
      <c r="R55" s="366"/>
      <c r="S55" s="366"/>
      <c r="T55" s="366"/>
      <c r="U55" s="366"/>
      <c r="V55" s="366"/>
      <c r="W55" s="366"/>
      <c r="X55" s="366"/>
      <c r="Y55" s="366"/>
      <c r="Z55" s="13">
        <v>0</v>
      </c>
      <c r="AA55" s="13">
        <v>0</v>
      </c>
      <c r="AB55" s="13">
        <v>0</v>
      </c>
      <c r="AC55" s="60">
        <f>SUM(Z55:AB55)</f>
        <v>0</v>
      </c>
      <c r="AD55" s="61">
        <f>M55-AC55</f>
        <v>0</v>
      </c>
      <c r="AE55" s="6"/>
      <c r="AF55" s="6"/>
      <c r="AG55" s="8">
        <v>1</v>
      </c>
      <c r="AH55" s="371"/>
      <c r="AI55" s="371"/>
      <c r="AJ55" s="371"/>
      <c r="AK55" s="371"/>
      <c r="AL55" s="371"/>
      <c r="AM55" s="371"/>
      <c r="AN55" s="371"/>
      <c r="AO55" s="371"/>
      <c r="AP55" s="371"/>
      <c r="AQ55" s="13">
        <v>0</v>
      </c>
      <c r="AR55" s="13">
        <v>0</v>
      </c>
      <c r="AS55" s="13">
        <v>0</v>
      </c>
      <c r="AT55" s="44">
        <f>SUM(AQ55:AS55)</f>
        <v>0</v>
      </c>
      <c r="AU55" s="45">
        <f>IF($S$84&lt;&gt;0, AC55-AT55, M55-AT55)</f>
        <v>0</v>
      </c>
    </row>
    <row r="56" spans="1:47" x14ac:dyDescent="0.35">
      <c r="A56" s="8">
        <v>2</v>
      </c>
      <c r="B56" s="376"/>
      <c r="C56" s="376"/>
      <c r="D56" s="376"/>
      <c r="E56" s="376"/>
      <c r="F56" s="376"/>
      <c r="G56" s="376"/>
      <c r="H56" s="376"/>
      <c r="I56" s="376"/>
      <c r="J56" s="13">
        <v>0</v>
      </c>
      <c r="K56" s="13">
        <v>0</v>
      </c>
      <c r="L56" s="13">
        <v>0</v>
      </c>
      <c r="M56" s="15">
        <f>SUM(J56:L56)</f>
        <v>0</v>
      </c>
      <c r="N56" s="6"/>
      <c r="P56" s="8">
        <v>2</v>
      </c>
      <c r="Q56" s="366"/>
      <c r="R56" s="366"/>
      <c r="S56" s="366"/>
      <c r="T56" s="366"/>
      <c r="U56" s="366"/>
      <c r="V56" s="366"/>
      <c r="W56" s="366"/>
      <c r="X56" s="366"/>
      <c r="Y56" s="366"/>
      <c r="Z56" s="13">
        <v>0</v>
      </c>
      <c r="AA56" s="13">
        <v>0</v>
      </c>
      <c r="AB56" s="13">
        <v>0</v>
      </c>
      <c r="AC56" s="60">
        <f>SUM(Z56:AB56)</f>
        <v>0</v>
      </c>
      <c r="AD56" s="61">
        <f>M56-AC56</f>
        <v>0</v>
      </c>
      <c r="AE56" s="6"/>
      <c r="AF56" s="6"/>
      <c r="AG56" s="8">
        <v>2</v>
      </c>
      <c r="AH56" s="371"/>
      <c r="AI56" s="371"/>
      <c r="AJ56" s="371"/>
      <c r="AK56" s="371"/>
      <c r="AL56" s="371"/>
      <c r="AM56" s="371"/>
      <c r="AN56" s="371"/>
      <c r="AO56" s="371"/>
      <c r="AP56" s="371"/>
      <c r="AQ56" s="13">
        <v>0</v>
      </c>
      <c r="AR56" s="13">
        <v>0</v>
      </c>
      <c r="AS56" s="13">
        <v>0</v>
      </c>
      <c r="AT56" s="44">
        <f>SUM(AQ56:AS56)</f>
        <v>0</v>
      </c>
      <c r="AU56" s="45">
        <f>IF($S$84&lt;&gt;0, AC56-AT56, M56-AT56)</f>
        <v>0</v>
      </c>
    </row>
    <row r="57" spans="1:47" x14ac:dyDescent="0.35">
      <c r="A57" s="8">
        <v>3</v>
      </c>
      <c r="B57" s="376"/>
      <c r="C57" s="376"/>
      <c r="D57" s="376"/>
      <c r="E57" s="376"/>
      <c r="F57" s="376"/>
      <c r="G57" s="376"/>
      <c r="H57" s="376"/>
      <c r="I57" s="376"/>
      <c r="J57" s="13">
        <v>0</v>
      </c>
      <c r="K57" s="13">
        <v>0</v>
      </c>
      <c r="L57" s="13">
        <v>0</v>
      </c>
      <c r="M57" s="15">
        <f>SUM(J57:L57)</f>
        <v>0</v>
      </c>
      <c r="N57" s="6"/>
      <c r="P57" s="8">
        <v>3</v>
      </c>
      <c r="Q57" s="366"/>
      <c r="R57" s="366"/>
      <c r="S57" s="366"/>
      <c r="T57" s="366"/>
      <c r="U57" s="366"/>
      <c r="V57" s="366"/>
      <c r="W57" s="366"/>
      <c r="X57" s="366"/>
      <c r="Y57" s="366"/>
      <c r="Z57" s="13">
        <v>0</v>
      </c>
      <c r="AA57" s="13">
        <v>0</v>
      </c>
      <c r="AB57" s="13">
        <v>0</v>
      </c>
      <c r="AC57" s="60">
        <f>SUM(Z57:AB57)</f>
        <v>0</v>
      </c>
      <c r="AD57" s="61">
        <f>M57-AC57</f>
        <v>0</v>
      </c>
      <c r="AE57" s="6"/>
      <c r="AF57" s="6"/>
      <c r="AG57" s="8">
        <v>3</v>
      </c>
      <c r="AH57" s="371"/>
      <c r="AI57" s="371"/>
      <c r="AJ57" s="371"/>
      <c r="AK57" s="371"/>
      <c r="AL57" s="371"/>
      <c r="AM57" s="371"/>
      <c r="AN57" s="371"/>
      <c r="AO57" s="371"/>
      <c r="AP57" s="371"/>
      <c r="AQ57" s="13">
        <v>0</v>
      </c>
      <c r="AR57" s="13">
        <v>0</v>
      </c>
      <c r="AS57" s="13">
        <v>0</v>
      </c>
      <c r="AT57" s="44">
        <f>SUM(AQ57:AS57)</f>
        <v>0</v>
      </c>
      <c r="AU57" s="45">
        <f>IF($S$84&lt;&gt;0, AC57-AT57, M57-AT57)</f>
        <v>0</v>
      </c>
    </row>
    <row r="58" spans="1:47" ht="16" thickBot="1" x14ac:dyDescent="0.4">
      <c r="A58" s="379" t="s">
        <v>26</v>
      </c>
      <c r="B58" s="380"/>
      <c r="C58" s="380"/>
      <c r="D58" s="380"/>
      <c r="E58" s="380"/>
      <c r="F58" s="380"/>
      <c r="G58" s="380"/>
      <c r="H58" s="380"/>
      <c r="I58" s="380"/>
      <c r="J58" s="22">
        <f>SUM(J55:J57)</f>
        <v>0</v>
      </c>
      <c r="K58" s="22">
        <f t="shared" ref="K58:L58" si="39">SUM(K55:K57)</f>
        <v>0</v>
      </c>
      <c r="L58" s="22">
        <f t="shared" si="39"/>
        <v>0</v>
      </c>
      <c r="M58" s="16">
        <f>SUM(J58:L58)</f>
        <v>0</v>
      </c>
      <c r="N58" s="6"/>
      <c r="P58" s="379" t="s">
        <v>26</v>
      </c>
      <c r="Q58" s="380"/>
      <c r="R58" s="380"/>
      <c r="S58" s="380"/>
      <c r="T58" s="380"/>
      <c r="U58" s="380"/>
      <c r="V58" s="380"/>
      <c r="W58" s="380"/>
      <c r="X58" s="380"/>
      <c r="Y58" s="380"/>
      <c r="Z58" s="67">
        <f>SUM(Z55:Z57)</f>
        <v>0</v>
      </c>
      <c r="AA58" s="67">
        <f t="shared" ref="AA58:AC58" si="40">SUM(AA55:AA57)</f>
        <v>0</v>
      </c>
      <c r="AB58" s="67">
        <f t="shared" si="40"/>
        <v>0</v>
      </c>
      <c r="AC58" s="67">
        <f t="shared" si="40"/>
        <v>0</v>
      </c>
      <c r="AD58" s="59">
        <f>SUM(AD55:AD57)</f>
        <v>0</v>
      </c>
      <c r="AE58" s="6"/>
      <c r="AF58" s="6"/>
      <c r="AG58" s="379" t="s">
        <v>26</v>
      </c>
      <c r="AH58" s="380"/>
      <c r="AI58" s="380"/>
      <c r="AJ58" s="380"/>
      <c r="AK58" s="380"/>
      <c r="AL58" s="380"/>
      <c r="AM58" s="380"/>
      <c r="AN58" s="380"/>
      <c r="AO58" s="380"/>
      <c r="AP58" s="380"/>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72" t="s">
        <v>27</v>
      </c>
      <c r="B60" s="373"/>
      <c r="C60" s="373"/>
      <c r="D60" s="373"/>
      <c r="E60" s="373"/>
      <c r="F60" s="373"/>
      <c r="G60" s="373"/>
      <c r="H60" s="373"/>
      <c r="I60" s="373"/>
      <c r="J60" s="163" t="s">
        <v>17</v>
      </c>
      <c r="K60" s="163" t="s">
        <v>15</v>
      </c>
      <c r="L60" s="163" t="s">
        <v>16</v>
      </c>
      <c r="M60" s="106" t="s">
        <v>18</v>
      </c>
      <c r="P60" s="372" t="s">
        <v>27</v>
      </c>
      <c r="Q60" s="373"/>
      <c r="R60" s="373"/>
      <c r="S60" s="373"/>
      <c r="T60" s="373"/>
      <c r="U60" s="373"/>
      <c r="V60" s="373"/>
      <c r="W60" s="373"/>
      <c r="X60" s="373"/>
      <c r="Y60" s="373"/>
      <c r="Z60" s="163" t="s">
        <v>73</v>
      </c>
      <c r="AA60" s="163" t="s">
        <v>15</v>
      </c>
      <c r="AB60" s="163" t="s">
        <v>16</v>
      </c>
      <c r="AC60" s="99" t="s">
        <v>18</v>
      </c>
      <c r="AD60" s="106" t="s">
        <v>109</v>
      </c>
      <c r="AG60" s="372" t="s">
        <v>27</v>
      </c>
      <c r="AH60" s="373"/>
      <c r="AI60" s="373"/>
      <c r="AJ60" s="373"/>
      <c r="AK60" s="373"/>
      <c r="AL60" s="373"/>
      <c r="AM60" s="373"/>
      <c r="AN60" s="373"/>
      <c r="AO60" s="373"/>
      <c r="AP60" s="373"/>
      <c r="AQ60" s="163" t="s">
        <v>204</v>
      </c>
      <c r="AR60" s="163" t="s">
        <v>15</v>
      </c>
      <c r="AS60" s="163" t="s">
        <v>16</v>
      </c>
      <c r="AT60" s="99" t="s">
        <v>206</v>
      </c>
      <c r="AU60" s="106" t="s">
        <v>105</v>
      </c>
    </row>
    <row r="61" spans="1:47" x14ac:dyDescent="0.35">
      <c r="A61" s="8">
        <v>1</v>
      </c>
      <c r="B61" s="7" t="s">
        <v>28</v>
      </c>
      <c r="C61" s="376"/>
      <c r="D61" s="376"/>
      <c r="E61" s="376"/>
      <c r="F61" s="376"/>
      <c r="G61" s="376"/>
      <c r="H61" s="376"/>
      <c r="I61" s="376"/>
      <c r="J61" s="13">
        <v>0</v>
      </c>
      <c r="K61" s="13">
        <v>0</v>
      </c>
      <c r="L61" s="13">
        <v>0</v>
      </c>
      <c r="M61" s="15">
        <f>SUM(J61:L61)</f>
        <v>0</v>
      </c>
      <c r="N61" s="6"/>
      <c r="P61" s="8">
        <v>1</v>
      </c>
      <c r="Q61" s="7" t="s">
        <v>28</v>
      </c>
      <c r="R61" s="414"/>
      <c r="S61" s="414"/>
      <c r="T61" s="414"/>
      <c r="U61" s="414"/>
      <c r="V61" s="414"/>
      <c r="W61" s="414"/>
      <c r="X61" s="414"/>
      <c r="Y61" s="414"/>
      <c r="Z61" s="13">
        <v>0</v>
      </c>
      <c r="AA61" s="13">
        <v>0</v>
      </c>
      <c r="AB61" s="13">
        <v>0</v>
      </c>
      <c r="AC61" s="60">
        <f t="shared" ref="AC61:AC71" si="42">SUM(Z61:AB61)</f>
        <v>0</v>
      </c>
      <c r="AD61" s="61">
        <f t="shared" ref="AD61:AD71" si="43">M61-AC61</f>
        <v>0</v>
      </c>
      <c r="AE61" s="6"/>
      <c r="AF61" s="6"/>
      <c r="AG61" s="8">
        <v>1</v>
      </c>
      <c r="AH61" s="7" t="s">
        <v>28</v>
      </c>
      <c r="AI61" s="73"/>
      <c r="AJ61" s="376"/>
      <c r="AK61" s="376"/>
      <c r="AL61" s="376"/>
      <c r="AM61" s="376"/>
      <c r="AN61" s="376"/>
      <c r="AO61" s="376"/>
      <c r="AP61" s="376"/>
      <c r="AQ61" s="13">
        <v>0</v>
      </c>
      <c r="AR61" s="13">
        <v>0</v>
      </c>
      <c r="AS61" s="13">
        <v>0</v>
      </c>
      <c r="AT61" s="44">
        <f t="shared" ref="AT61:AT71" si="44">SUM(AQ61:AS61)</f>
        <v>0</v>
      </c>
      <c r="AU61" s="45">
        <f t="shared" ref="AU61:AU71" si="45">IF($S$84&lt;&gt;0, AC61-AT61, M61-AT61)</f>
        <v>0</v>
      </c>
    </row>
    <row r="62" spans="1:47" x14ac:dyDescent="0.35">
      <c r="A62" s="8">
        <v>2</v>
      </c>
      <c r="B62" s="7" t="s">
        <v>31</v>
      </c>
      <c r="C62" s="376"/>
      <c r="D62" s="376"/>
      <c r="E62" s="376"/>
      <c r="F62" s="376"/>
      <c r="G62" s="376"/>
      <c r="H62" s="376"/>
      <c r="I62" s="376"/>
      <c r="J62" s="13">
        <v>0</v>
      </c>
      <c r="K62" s="13">
        <v>0</v>
      </c>
      <c r="L62" s="13">
        <v>0</v>
      </c>
      <c r="M62" s="15">
        <f t="shared" ref="M62:M72" si="46">SUM(J62:L62)</f>
        <v>0</v>
      </c>
      <c r="N62" s="6"/>
      <c r="P62" s="8">
        <v>2</v>
      </c>
      <c r="Q62" s="7" t="s">
        <v>31</v>
      </c>
      <c r="R62" s="414"/>
      <c r="S62" s="414"/>
      <c r="T62" s="414"/>
      <c r="U62" s="414"/>
      <c r="V62" s="414"/>
      <c r="W62" s="414"/>
      <c r="X62" s="414"/>
      <c r="Y62" s="414"/>
      <c r="Z62" s="13">
        <v>0</v>
      </c>
      <c r="AA62" s="13">
        <v>0</v>
      </c>
      <c r="AB62" s="13">
        <v>0</v>
      </c>
      <c r="AC62" s="60">
        <f t="shared" si="42"/>
        <v>0</v>
      </c>
      <c r="AD62" s="61">
        <f t="shared" si="43"/>
        <v>0</v>
      </c>
      <c r="AE62" s="6"/>
      <c r="AF62" s="6"/>
      <c r="AG62" s="8">
        <v>2</v>
      </c>
      <c r="AH62" s="7" t="s">
        <v>31</v>
      </c>
      <c r="AI62" s="73"/>
      <c r="AJ62" s="376"/>
      <c r="AK62" s="376"/>
      <c r="AL62" s="376"/>
      <c r="AM62" s="376"/>
      <c r="AN62" s="376"/>
      <c r="AO62" s="376"/>
      <c r="AP62" s="376"/>
      <c r="AQ62" s="13">
        <v>0</v>
      </c>
      <c r="AR62" s="13">
        <v>0</v>
      </c>
      <c r="AS62" s="13">
        <v>0</v>
      </c>
      <c r="AT62" s="44">
        <f t="shared" si="44"/>
        <v>0</v>
      </c>
      <c r="AU62" s="45">
        <f t="shared" si="45"/>
        <v>0</v>
      </c>
    </row>
    <row r="63" spans="1:47" x14ac:dyDescent="0.35">
      <c r="A63" s="8">
        <v>3</v>
      </c>
      <c r="B63" s="7" t="s">
        <v>32</v>
      </c>
      <c r="C63" s="376"/>
      <c r="D63" s="376"/>
      <c r="E63" s="376"/>
      <c r="F63" s="376"/>
      <c r="G63" s="376"/>
      <c r="H63" s="376"/>
      <c r="I63" s="376"/>
      <c r="J63" s="13">
        <v>0</v>
      </c>
      <c r="K63" s="13">
        <v>0</v>
      </c>
      <c r="L63" s="13">
        <v>0</v>
      </c>
      <c r="M63" s="15">
        <f t="shared" si="46"/>
        <v>0</v>
      </c>
      <c r="N63" s="6"/>
      <c r="P63" s="8">
        <v>3</v>
      </c>
      <c r="Q63" s="7" t="s">
        <v>32</v>
      </c>
      <c r="R63" s="414"/>
      <c r="S63" s="414"/>
      <c r="T63" s="414"/>
      <c r="U63" s="414"/>
      <c r="V63" s="414"/>
      <c r="W63" s="414"/>
      <c r="X63" s="414"/>
      <c r="Y63" s="414"/>
      <c r="Z63" s="13">
        <v>0</v>
      </c>
      <c r="AA63" s="13">
        <v>0</v>
      </c>
      <c r="AB63" s="13">
        <v>0</v>
      </c>
      <c r="AC63" s="60">
        <f t="shared" si="42"/>
        <v>0</v>
      </c>
      <c r="AD63" s="61">
        <f t="shared" si="43"/>
        <v>0</v>
      </c>
      <c r="AE63" s="6"/>
      <c r="AF63" s="6"/>
      <c r="AG63" s="8">
        <v>3</v>
      </c>
      <c r="AH63" s="7" t="s">
        <v>32</v>
      </c>
      <c r="AI63" s="73"/>
      <c r="AJ63" s="376"/>
      <c r="AK63" s="376"/>
      <c r="AL63" s="376"/>
      <c r="AM63" s="376"/>
      <c r="AN63" s="376"/>
      <c r="AO63" s="376"/>
      <c r="AP63" s="376"/>
      <c r="AQ63" s="13">
        <v>0</v>
      </c>
      <c r="AR63" s="13">
        <v>0</v>
      </c>
      <c r="AS63" s="13">
        <v>0</v>
      </c>
      <c r="AT63" s="44">
        <f t="shared" si="44"/>
        <v>0</v>
      </c>
      <c r="AU63" s="45">
        <f t="shared" si="45"/>
        <v>0</v>
      </c>
    </row>
    <row r="64" spans="1:47" x14ac:dyDescent="0.35">
      <c r="A64" s="8">
        <v>4</v>
      </c>
      <c r="B64" s="7" t="s">
        <v>68</v>
      </c>
      <c r="C64" s="376"/>
      <c r="D64" s="376"/>
      <c r="E64" s="376"/>
      <c r="F64" s="376"/>
      <c r="G64" s="376"/>
      <c r="H64" s="376"/>
      <c r="I64" s="376"/>
      <c r="J64" s="13">
        <v>0</v>
      </c>
      <c r="K64" s="13">
        <v>0</v>
      </c>
      <c r="L64" s="13">
        <v>0</v>
      </c>
      <c r="M64" s="15">
        <f t="shared" si="46"/>
        <v>0</v>
      </c>
      <c r="N64" s="6"/>
      <c r="P64" s="8">
        <v>4</v>
      </c>
      <c r="Q64" s="7" t="s">
        <v>68</v>
      </c>
      <c r="R64" s="414"/>
      <c r="S64" s="414"/>
      <c r="T64" s="414"/>
      <c r="U64" s="414"/>
      <c r="V64" s="414"/>
      <c r="W64" s="414"/>
      <c r="X64" s="414"/>
      <c r="Y64" s="414"/>
      <c r="Z64" s="13">
        <v>0</v>
      </c>
      <c r="AA64" s="13">
        <v>0</v>
      </c>
      <c r="AB64" s="13">
        <v>0</v>
      </c>
      <c r="AC64" s="60">
        <f t="shared" si="42"/>
        <v>0</v>
      </c>
      <c r="AD64" s="61">
        <f t="shared" si="43"/>
        <v>0</v>
      </c>
      <c r="AE64" s="6"/>
      <c r="AF64" s="6"/>
      <c r="AG64" s="8">
        <v>4</v>
      </c>
      <c r="AH64" s="7" t="s">
        <v>68</v>
      </c>
      <c r="AI64" s="73"/>
      <c r="AJ64" s="376"/>
      <c r="AK64" s="376"/>
      <c r="AL64" s="376"/>
      <c r="AM64" s="376"/>
      <c r="AN64" s="376"/>
      <c r="AO64" s="376"/>
      <c r="AP64" s="376"/>
      <c r="AQ64" s="13">
        <v>0</v>
      </c>
      <c r="AR64" s="13">
        <v>0</v>
      </c>
      <c r="AS64" s="13">
        <v>0</v>
      </c>
      <c r="AT64" s="44">
        <f t="shared" si="44"/>
        <v>0</v>
      </c>
      <c r="AU64" s="45">
        <f t="shared" si="45"/>
        <v>0</v>
      </c>
    </row>
    <row r="65" spans="1:49" x14ac:dyDescent="0.35">
      <c r="A65" s="8">
        <v>5</v>
      </c>
      <c r="B65" s="7" t="s">
        <v>29</v>
      </c>
      <c r="C65" s="376"/>
      <c r="D65" s="376"/>
      <c r="E65" s="376"/>
      <c r="F65" s="376"/>
      <c r="G65" s="376"/>
      <c r="H65" s="376"/>
      <c r="I65" s="376"/>
      <c r="J65" s="13">
        <v>0</v>
      </c>
      <c r="K65" s="13">
        <v>0</v>
      </c>
      <c r="L65" s="13">
        <v>0</v>
      </c>
      <c r="M65" s="15">
        <f t="shared" si="46"/>
        <v>0</v>
      </c>
      <c r="N65" s="6"/>
      <c r="P65" s="8">
        <v>5</v>
      </c>
      <c r="Q65" s="7" t="s">
        <v>29</v>
      </c>
      <c r="R65" s="414"/>
      <c r="S65" s="414"/>
      <c r="T65" s="414"/>
      <c r="U65" s="414"/>
      <c r="V65" s="414"/>
      <c r="W65" s="414"/>
      <c r="X65" s="414"/>
      <c r="Y65" s="414"/>
      <c r="Z65" s="13">
        <v>0</v>
      </c>
      <c r="AA65" s="13">
        <v>0</v>
      </c>
      <c r="AB65" s="13">
        <v>0</v>
      </c>
      <c r="AC65" s="60">
        <f t="shared" si="42"/>
        <v>0</v>
      </c>
      <c r="AD65" s="61">
        <f t="shared" si="43"/>
        <v>0</v>
      </c>
      <c r="AE65" s="6"/>
      <c r="AF65" s="6"/>
      <c r="AG65" s="8">
        <v>5</v>
      </c>
      <c r="AH65" s="7" t="s">
        <v>29</v>
      </c>
      <c r="AI65" s="73"/>
      <c r="AJ65" s="376"/>
      <c r="AK65" s="376"/>
      <c r="AL65" s="376"/>
      <c r="AM65" s="376"/>
      <c r="AN65" s="376"/>
      <c r="AO65" s="376"/>
      <c r="AP65" s="376"/>
      <c r="AQ65" s="13">
        <v>0</v>
      </c>
      <c r="AR65" s="13">
        <v>0</v>
      </c>
      <c r="AS65" s="13">
        <v>0</v>
      </c>
      <c r="AT65" s="44">
        <f t="shared" si="44"/>
        <v>0</v>
      </c>
      <c r="AU65" s="45">
        <f t="shared" si="45"/>
        <v>0</v>
      </c>
    </row>
    <row r="66" spans="1:49" x14ac:dyDescent="0.35">
      <c r="A66" s="8">
        <v>6</v>
      </c>
      <c r="B66" s="7" t="s">
        <v>30</v>
      </c>
      <c r="C66" s="376"/>
      <c r="D66" s="376"/>
      <c r="E66" s="376"/>
      <c r="F66" s="376"/>
      <c r="G66" s="376"/>
      <c r="H66" s="376"/>
      <c r="I66" s="376"/>
      <c r="J66" s="13">
        <v>0</v>
      </c>
      <c r="K66" s="13">
        <v>0</v>
      </c>
      <c r="L66" s="13">
        <v>0</v>
      </c>
      <c r="M66" s="15">
        <f t="shared" si="46"/>
        <v>0</v>
      </c>
      <c r="N66" s="6"/>
      <c r="P66" s="8">
        <v>6</v>
      </c>
      <c r="Q66" s="7" t="s">
        <v>30</v>
      </c>
      <c r="R66" s="414"/>
      <c r="S66" s="414"/>
      <c r="T66" s="414"/>
      <c r="U66" s="414"/>
      <c r="V66" s="414"/>
      <c r="W66" s="414"/>
      <c r="X66" s="414"/>
      <c r="Y66" s="414"/>
      <c r="Z66" s="13">
        <v>0</v>
      </c>
      <c r="AA66" s="13">
        <v>0</v>
      </c>
      <c r="AB66" s="13">
        <v>0</v>
      </c>
      <c r="AC66" s="60">
        <f>SUM(Z66:AB66)</f>
        <v>0</v>
      </c>
      <c r="AD66" s="61">
        <f t="shared" si="43"/>
        <v>0</v>
      </c>
      <c r="AE66" s="6"/>
      <c r="AF66" s="6"/>
      <c r="AG66" s="8">
        <v>6</v>
      </c>
      <c r="AH66" s="7" t="s">
        <v>30</v>
      </c>
      <c r="AI66" s="73"/>
      <c r="AJ66" s="376"/>
      <c r="AK66" s="376"/>
      <c r="AL66" s="376"/>
      <c r="AM66" s="376"/>
      <c r="AN66" s="376"/>
      <c r="AO66" s="376"/>
      <c r="AP66" s="376"/>
      <c r="AQ66" s="13">
        <v>0</v>
      </c>
      <c r="AR66" s="13">
        <v>0</v>
      </c>
      <c r="AS66" s="13">
        <v>0</v>
      </c>
      <c r="AT66" s="44">
        <f>SUM(AQ66:AS66)</f>
        <v>0</v>
      </c>
      <c r="AU66" s="45">
        <f t="shared" si="45"/>
        <v>0</v>
      </c>
    </row>
    <row r="67" spans="1:49" x14ac:dyDescent="0.35">
      <c r="A67" s="8">
        <v>7</v>
      </c>
      <c r="B67" s="7" t="s">
        <v>34</v>
      </c>
      <c r="C67" s="376"/>
      <c r="D67" s="376"/>
      <c r="E67" s="376"/>
      <c r="F67" s="376"/>
      <c r="G67" s="376"/>
      <c r="H67" s="376"/>
      <c r="I67" s="376"/>
      <c r="J67" s="13">
        <v>0</v>
      </c>
      <c r="K67" s="13">
        <v>0</v>
      </c>
      <c r="L67" s="13">
        <v>0</v>
      </c>
      <c r="M67" s="15">
        <f t="shared" si="46"/>
        <v>0</v>
      </c>
      <c r="N67" s="6"/>
      <c r="P67" s="8">
        <v>7</v>
      </c>
      <c r="Q67" s="7" t="s">
        <v>34</v>
      </c>
      <c r="R67" s="414"/>
      <c r="S67" s="414"/>
      <c r="T67" s="414"/>
      <c r="U67" s="414"/>
      <c r="V67" s="414"/>
      <c r="W67" s="414"/>
      <c r="X67" s="414"/>
      <c r="Y67" s="414"/>
      <c r="Z67" s="13">
        <v>0</v>
      </c>
      <c r="AA67" s="13">
        <v>0</v>
      </c>
      <c r="AB67" s="13">
        <v>0</v>
      </c>
      <c r="AC67" s="60">
        <f t="shared" si="42"/>
        <v>0</v>
      </c>
      <c r="AD67" s="61">
        <f t="shared" si="43"/>
        <v>0</v>
      </c>
      <c r="AE67" s="6"/>
      <c r="AF67" s="6"/>
      <c r="AG67" s="8">
        <v>7</v>
      </c>
      <c r="AH67" s="7" t="s">
        <v>34</v>
      </c>
      <c r="AI67" s="73"/>
      <c r="AJ67" s="376"/>
      <c r="AK67" s="376"/>
      <c r="AL67" s="376"/>
      <c r="AM67" s="376"/>
      <c r="AN67" s="376"/>
      <c r="AO67" s="376"/>
      <c r="AP67" s="376"/>
      <c r="AQ67" s="13">
        <v>0</v>
      </c>
      <c r="AR67" s="13">
        <v>0</v>
      </c>
      <c r="AS67" s="13">
        <v>0</v>
      </c>
      <c r="AT67" s="44">
        <f t="shared" si="44"/>
        <v>0</v>
      </c>
      <c r="AU67" s="45">
        <f t="shared" si="45"/>
        <v>0</v>
      </c>
    </row>
    <row r="68" spans="1:49" x14ac:dyDescent="0.35">
      <c r="A68" s="8">
        <v>8</v>
      </c>
      <c r="B68" s="7" t="s">
        <v>35</v>
      </c>
      <c r="C68" s="376"/>
      <c r="D68" s="376"/>
      <c r="E68" s="376"/>
      <c r="F68" s="376"/>
      <c r="G68" s="376"/>
      <c r="H68" s="376"/>
      <c r="I68" s="376"/>
      <c r="J68" s="13">
        <v>0</v>
      </c>
      <c r="K68" s="13">
        <v>0</v>
      </c>
      <c r="L68" s="13">
        <v>0</v>
      </c>
      <c r="M68" s="15">
        <f t="shared" si="46"/>
        <v>0</v>
      </c>
      <c r="N68" s="6"/>
      <c r="P68" s="8">
        <v>8</v>
      </c>
      <c r="Q68" s="7" t="s">
        <v>35</v>
      </c>
      <c r="R68" s="414"/>
      <c r="S68" s="414"/>
      <c r="T68" s="414"/>
      <c r="U68" s="414"/>
      <c r="V68" s="414"/>
      <c r="W68" s="414"/>
      <c r="X68" s="414"/>
      <c r="Y68" s="414"/>
      <c r="Z68" s="13">
        <v>0</v>
      </c>
      <c r="AA68" s="13">
        <v>0</v>
      </c>
      <c r="AB68" s="13">
        <v>0</v>
      </c>
      <c r="AC68" s="60">
        <f t="shared" si="42"/>
        <v>0</v>
      </c>
      <c r="AD68" s="61">
        <f t="shared" si="43"/>
        <v>0</v>
      </c>
      <c r="AE68" s="6"/>
      <c r="AF68" s="6"/>
      <c r="AG68" s="8">
        <v>8</v>
      </c>
      <c r="AH68" s="7" t="s">
        <v>35</v>
      </c>
      <c r="AI68" s="73"/>
      <c r="AJ68" s="376"/>
      <c r="AK68" s="376"/>
      <c r="AL68" s="376"/>
      <c r="AM68" s="376"/>
      <c r="AN68" s="376"/>
      <c r="AO68" s="376"/>
      <c r="AP68" s="376"/>
      <c r="AQ68" s="13">
        <v>0</v>
      </c>
      <c r="AR68" s="13">
        <v>0</v>
      </c>
      <c r="AS68" s="13">
        <v>0</v>
      </c>
      <c r="AT68" s="44">
        <f t="shared" si="44"/>
        <v>0</v>
      </c>
      <c r="AU68" s="45">
        <f t="shared" si="45"/>
        <v>0</v>
      </c>
    </row>
    <row r="69" spans="1:49" x14ac:dyDescent="0.35">
      <c r="A69" s="8">
        <v>9</v>
      </c>
      <c r="B69" s="7" t="s">
        <v>49</v>
      </c>
      <c r="C69" s="376"/>
      <c r="D69" s="376"/>
      <c r="E69" s="376"/>
      <c r="F69" s="376"/>
      <c r="G69" s="376"/>
      <c r="H69" s="376"/>
      <c r="I69" s="376"/>
      <c r="J69" s="13">
        <v>0</v>
      </c>
      <c r="K69" s="13">
        <v>0</v>
      </c>
      <c r="L69" s="13">
        <v>0</v>
      </c>
      <c r="M69" s="15">
        <f t="shared" si="46"/>
        <v>0</v>
      </c>
      <c r="N69" s="6"/>
      <c r="P69" s="8">
        <v>9</v>
      </c>
      <c r="Q69" s="7" t="s">
        <v>49</v>
      </c>
      <c r="R69" s="414"/>
      <c r="S69" s="414"/>
      <c r="T69" s="414"/>
      <c r="U69" s="414"/>
      <c r="V69" s="414"/>
      <c r="W69" s="414"/>
      <c r="X69" s="414"/>
      <c r="Y69" s="414"/>
      <c r="Z69" s="13">
        <v>0</v>
      </c>
      <c r="AA69" s="13">
        <v>0</v>
      </c>
      <c r="AB69" s="13">
        <v>0</v>
      </c>
      <c r="AC69" s="60">
        <f t="shared" si="42"/>
        <v>0</v>
      </c>
      <c r="AD69" s="61">
        <f t="shared" si="43"/>
        <v>0</v>
      </c>
      <c r="AE69" s="6"/>
      <c r="AF69" s="6"/>
      <c r="AG69" s="8">
        <v>9</v>
      </c>
      <c r="AH69" s="7" t="s">
        <v>49</v>
      </c>
      <c r="AI69" s="73"/>
      <c r="AJ69" s="376"/>
      <c r="AK69" s="376"/>
      <c r="AL69" s="376"/>
      <c r="AM69" s="376"/>
      <c r="AN69" s="376"/>
      <c r="AO69" s="376"/>
      <c r="AP69" s="376"/>
      <c r="AQ69" s="13">
        <v>0</v>
      </c>
      <c r="AR69" s="13">
        <v>0</v>
      </c>
      <c r="AS69" s="13">
        <v>0</v>
      </c>
      <c r="AT69" s="44">
        <f t="shared" si="44"/>
        <v>0</v>
      </c>
      <c r="AU69" s="45">
        <f t="shared" si="45"/>
        <v>0</v>
      </c>
    </row>
    <row r="70" spans="1:49" x14ac:dyDescent="0.35">
      <c r="A70" s="8">
        <v>10</v>
      </c>
      <c r="B70" s="77" t="s">
        <v>198</v>
      </c>
      <c r="C70" s="376"/>
      <c r="D70" s="376"/>
      <c r="E70" s="376"/>
      <c r="F70" s="376"/>
      <c r="G70" s="376"/>
      <c r="H70" s="376"/>
      <c r="I70" s="376"/>
      <c r="J70" s="13">
        <v>0</v>
      </c>
      <c r="K70" s="13">
        <v>0</v>
      </c>
      <c r="L70" s="13">
        <v>0</v>
      </c>
      <c r="M70" s="15">
        <f t="shared" si="46"/>
        <v>0</v>
      </c>
      <c r="N70" s="6"/>
      <c r="P70" s="8">
        <v>10</v>
      </c>
      <c r="Q70" s="128" t="s">
        <v>198</v>
      </c>
      <c r="R70" s="429"/>
      <c r="S70" s="429"/>
      <c r="T70" s="429"/>
      <c r="U70" s="429"/>
      <c r="V70" s="429"/>
      <c r="W70" s="429"/>
      <c r="X70" s="429"/>
      <c r="Y70" s="429"/>
      <c r="Z70" s="13">
        <v>0</v>
      </c>
      <c r="AA70" s="13">
        <v>0</v>
      </c>
      <c r="AB70" s="13">
        <v>0</v>
      </c>
      <c r="AC70" s="60">
        <f t="shared" si="42"/>
        <v>0</v>
      </c>
      <c r="AD70" s="61">
        <f t="shared" si="43"/>
        <v>0</v>
      </c>
      <c r="AE70" s="6"/>
      <c r="AF70" s="6"/>
      <c r="AG70" s="8">
        <v>10</v>
      </c>
      <c r="AH70" s="398" t="s">
        <v>198</v>
      </c>
      <c r="AI70" s="398"/>
      <c r="AJ70" s="366"/>
      <c r="AK70" s="366"/>
      <c r="AL70" s="366"/>
      <c r="AM70" s="366"/>
      <c r="AN70" s="366"/>
      <c r="AO70" s="366"/>
      <c r="AP70" s="366"/>
      <c r="AQ70" s="13">
        <v>0</v>
      </c>
      <c r="AR70" s="13">
        <v>0</v>
      </c>
      <c r="AS70" s="13">
        <v>0</v>
      </c>
      <c r="AT70" s="44">
        <f t="shared" si="44"/>
        <v>0</v>
      </c>
      <c r="AU70" s="45">
        <f t="shared" si="45"/>
        <v>0</v>
      </c>
    </row>
    <row r="71" spans="1:49" ht="17.25" customHeight="1" x14ac:dyDescent="0.35">
      <c r="A71" s="8">
        <v>11</v>
      </c>
      <c r="B71" s="77" t="s">
        <v>198</v>
      </c>
      <c r="C71" s="376"/>
      <c r="D71" s="376"/>
      <c r="E71" s="376"/>
      <c r="F71" s="376"/>
      <c r="G71" s="376"/>
      <c r="H71" s="376"/>
      <c r="I71" s="376"/>
      <c r="J71" s="13">
        <v>0</v>
      </c>
      <c r="K71" s="13">
        <v>0</v>
      </c>
      <c r="L71" s="13">
        <v>0</v>
      </c>
      <c r="M71" s="15">
        <f t="shared" si="46"/>
        <v>0</v>
      </c>
      <c r="N71" s="6"/>
      <c r="P71" s="8">
        <v>11</v>
      </c>
      <c r="Q71" s="128" t="s">
        <v>198</v>
      </c>
      <c r="R71" s="429"/>
      <c r="S71" s="429"/>
      <c r="T71" s="429"/>
      <c r="U71" s="429"/>
      <c r="V71" s="429"/>
      <c r="W71" s="429"/>
      <c r="X71" s="429"/>
      <c r="Y71" s="429"/>
      <c r="Z71" s="13">
        <v>0</v>
      </c>
      <c r="AA71" s="13">
        <v>0</v>
      </c>
      <c r="AB71" s="13">
        <v>0</v>
      </c>
      <c r="AC71" s="60">
        <f t="shared" si="42"/>
        <v>0</v>
      </c>
      <c r="AD71" s="61">
        <f t="shared" si="43"/>
        <v>0</v>
      </c>
      <c r="AE71" s="6"/>
      <c r="AF71" s="6"/>
      <c r="AG71" s="8">
        <v>11</v>
      </c>
      <c r="AH71" s="398" t="s">
        <v>198</v>
      </c>
      <c r="AI71" s="398"/>
      <c r="AJ71" s="366"/>
      <c r="AK71" s="366"/>
      <c r="AL71" s="366"/>
      <c r="AM71" s="366"/>
      <c r="AN71" s="366"/>
      <c r="AO71" s="366"/>
      <c r="AP71" s="366"/>
      <c r="AQ71" s="13">
        <v>0</v>
      </c>
      <c r="AR71" s="13">
        <v>0</v>
      </c>
      <c r="AS71" s="13">
        <v>0</v>
      </c>
      <c r="AT71" s="44">
        <f t="shared" si="44"/>
        <v>0</v>
      </c>
      <c r="AU71" s="45">
        <f t="shared" si="45"/>
        <v>0</v>
      </c>
    </row>
    <row r="72" spans="1:49" ht="16" thickBot="1" x14ac:dyDescent="0.4">
      <c r="A72" s="379" t="s">
        <v>36</v>
      </c>
      <c r="B72" s="380"/>
      <c r="C72" s="380"/>
      <c r="D72" s="380"/>
      <c r="E72" s="380"/>
      <c r="F72" s="380"/>
      <c r="G72" s="380"/>
      <c r="H72" s="380"/>
      <c r="I72" s="380"/>
      <c r="J72" s="22">
        <f>SUM(J61:J71)</f>
        <v>0</v>
      </c>
      <c r="K72" s="22">
        <f t="shared" ref="K72:L72" si="47">SUM(K61:K71)</f>
        <v>0</v>
      </c>
      <c r="L72" s="22">
        <f t="shared" si="47"/>
        <v>0</v>
      </c>
      <c r="M72" s="16">
        <f t="shared" si="46"/>
        <v>0</v>
      </c>
      <c r="N72" s="6"/>
      <c r="P72" s="379" t="s">
        <v>36</v>
      </c>
      <c r="Q72" s="380"/>
      <c r="R72" s="380"/>
      <c r="S72" s="380"/>
      <c r="T72" s="380"/>
      <c r="U72" s="380"/>
      <c r="V72" s="380"/>
      <c r="W72" s="380"/>
      <c r="X72" s="380"/>
      <c r="Y72" s="380"/>
      <c r="Z72" s="67">
        <f>SUM(Z61:Z71)</f>
        <v>0</v>
      </c>
      <c r="AA72" s="67">
        <f t="shared" ref="AA72:AB72" si="48">SUM(AA61:AA71)</f>
        <v>0</v>
      </c>
      <c r="AB72" s="67">
        <f t="shared" si="48"/>
        <v>0</v>
      </c>
      <c r="AC72" s="67">
        <f>SUM(AC61:AC71)</f>
        <v>0</v>
      </c>
      <c r="AD72" s="59">
        <f>SUM(AD61:AD71)</f>
        <v>0</v>
      </c>
      <c r="AE72" s="6"/>
      <c r="AF72" s="6"/>
      <c r="AG72" s="379" t="s">
        <v>36</v>
      </c>
      <c r="AH72" s="380"/>
      <c r="AI72" s="380"/>
      <c r="AJ72" s="380"/>
      <c r="AK72" s="380"/>
      <c r="AL72" s="380"/>
      <c r="AM72" s="380"/>
      <c r="AN72" s="380"/>
      <c r="AO72" s="380"/>
      <c r="AP72" s="380"/>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396" t="s">
        <v>175</v>
      </c>
      <c r="B75" s="397"/>
      <c r="C75" s="397"/>
      <c r="D75" s="397"/>
      <c r="E75" s="397"/>
      <c r="F75" s="397"/>
      <c r="G75" s="397"/>
      <c r="H75" s="397"/>
      <c r="I75" s="397"/>
      <c r="J75" s="24">
        <f>SUM(J72,J58,J52,H45)</f>
        <v>0</v>
      </c>
      <c r="K75" s="24">
        <f>SUM(K72,K58,K52,K45)</f>
        <v>0</v>
      </c>
      <c r="L75" s="24">
        <f>SUM(L72,L58,L52,L45)</f>
        <v>0</v>
      </c>
      <c r="M75" s="25">
        <f>SUM(J75:L75)</f>
        <v>0</v>
      </c>
      <c r="N75" s="6"/>
      <c r="P75" s="396" t="s">
        <v>175</v>
      </c>
      <c r="Q75" s="397"/>
      <c r="R75" s="397"/>
      <c r="S75" s="397"/>
      <c r="T75" s="397"/>
      <c r="U75" s="397"/>
      <c r="V75" s="397"/>
      <c r="W75" s="397"/>
      <c r="X75" s="397"/>
      <c r="Y75" s="397"/>
      <c r="Z75" s="65">
        <f>SUM(Z72, Z58, Z52, X45)</f>
        <v>0</v>
      </c>
      <c r="AA75" s="65">
        <f>SUM(AA72, AA58, AA52, AA45)</f>
        <v>0</v>
      </c>
      <c r="AB75" s="65">
        <f>SUM(AB72, AB58, AB52, AB45)</f>
        <v>0</v>
      </c>
      <c r="AC75" s="65">
        <f>SUM(Z75:AB75)</f>
        <v>0</v>
      </c>
      <c r="AD75" s="66">
        <f>M75-AC75</f>
        <v>0</v>
      </c>
      <c r="AE75" s="6"/>
      <c r="AF75" s="6"/>
      <c r="AG75" s="396" t="s">
        <v>175</v>
      </c>
      <c r="AH75" s="397"/>
      <c r="AI75" s="397"/>
      <c r="AJ75" s="397"/>
      <c r="AK75" s="397"/>
      <c r="AL75" s="397"/>
      <c r="AM75" s="397"/>
      <c r="AN75" s="397"/>
      <c r="AO75" s="397"/>
      <c r="AP75" s="397"/>
      <c r="AQ75" s="53">
        <f>SUM(AQ72, AQ58, AQ52, AO45)</f>
        <v>0</v>
      </c>
      <c r="AR75" s="53">
        <f>SUM(AR72, AR58, AR52, AR45)</f>
        <v>0</v>
      </c>
      <c r="AS75" s="53">
        <f>SUM(AS72, AS58, AS52, AS45)</f>
        <v>0</v>
      </c>
      <c r="AT75" s="53">
        <f>SUM(AQ75:AS75)</f>
        <v>0</v>
      </c>
      <c r="AU75" s="54">
        <f>IF($S$84&lt;&gt;0, AC75-AT75, M75-AT75)</f>
        <v>0</v>
      </c>
    </row>
    <row r="76" spans="1:49" ht="16" thickBot="1" x14ac:dyDescent="0.4">
      <c r="A76" s="387" t="s">
        <v>176</v>
      </c>
      <c r="B76" s="388"/>
      <c r="C76" s="388"/>
      <c r="D76" s="388"/>
      <c r="E76" s="388"/>
      <c r="F76" s="388"/>
      <c r="G76" s="388"/>
      <c r="H76" s="388"/>
      <c r="I76" s="388"/>
      <c r="J76" s="394">
        <f xml:space="preserve"> SUM(K72, L72, K58, L58, K52, L52, K45, L45)</f>
        <v>0</v>
      </c>
      <c r="K76" s="394"/>
      <c r="L76" s="394"/>
      <c r="M76" s="395"/>
      <c r="N76" s="6"/>
      <c r="P76" s="387" t="s">
        <v>176</v>
      </c>
      <c r="Q76" s="388"/>
      <c r="R76" s="388"/>
      <c r="S76" s="388"/>
      <c r="T76" s="388"/>
      <c r="U76" s="388"/>
      <c r="V76" s="388"/>
      <c r="W76" s="388"/>
      <c r="X76" s="388"/>
      <c r="Y76" s="388"/>
      <c r="Z76" s="385">
        <f>SUM(AA72, AB72, AA58, AB58, AA52, AB52,AA45, AB45)</f>
        <v>0</v>
      </c>
      <c r="AA76" s="385"/>
      <c r="AB76" s="385"/>
      <c r="AC76" s="385"/>
      <c r="AD76" s="59">
        <f>J76-Z76</f>
        <v>0</v>
      </c>
      <c r="AE76" s="6"/>
      <c r="AF76" s="6"/>
      <c r="AG76" s="387" t="s">
        <v>176</v>
      </c>
      <c r="AH76" s="388"/>
      <c r="AI76" s="388"/>
      <c r="AJ76" s="388"/>
      <c r="AK76" s="388"/>
      <c r="AL76" s="388"/>
      <c r="AM76" s="388"/>
      <c r="AN76" s="388"/>
      <c r="AO76" s="388"/>
      <c r="AP76" s="388"/>
      <c r="AQ76" s="451">
        <f>SUM(AR72, AS72, AR58, AS58, AR52, AS52,AR45, AS45)</f>
        <v>0</v>
      </c>
      <c r="AR76" s="451"/>
      <c r="AS76" s="451"/>
      <c r="AT76" s="451"/>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72" t="s">
        <v>95</v>
      </c>
      <c r="B78" s="373"/>
      <c r="C78" s="373"/>
      <c r="D78" s="373"/>
      <c r="E78" s="373"/>
      <c r="F78" s="373"/>
      <c r="G78" s="373"/>
      <c r="H78" s="373"/>
      <c r="I78" s="373"/>
      <c r="J78" s="163" t="s">
        <v>17</v>
      </c>
      <c r="K78" s="397" t="s">
        <v>4</v>
      </c>
      <c r="L78" s="397"/>
      <c r="M78" s="106" t="s">
        <v>48</v>
      </c>
      <c r="N78" s="32"/>
      <c r="P78" s="372" t="s">
        <v>95</v>
      </c>
      <c r="Q78" s="373"/>
      <c r="R78" s="373"/>
      <c r="S78" s="373"/>
      <c r="T78" s="373"/>
      <c r="U78" s="373"/>
      <c r="V78" s="373"/>
      <c r="W78" s="373"/>
      <c r="X78" s="373"/>
      <c r="Y78" s="373"/>
      <c r="Z78" s="163" t="s">
        <v>73</v>
      </c>
      <c r="AA78" s="397" t="s">
        <v>4</v>
      </c>
      <c r="AB78" s="397"/>
      <c r="AC78" s="99" t="s">
        <v>18</v>
      </c>
      <c r="AD78" s="106" t="s">
        <v>109</v>
      </c>
      <c r="AE78" s="32"/>
      <c r="AF78" s="32"/>
      <c r="AG78" s="372" t="s">
        <v>95</v>
      </c>
      <c r="AH78" s="373"/>
      <c r="AI78" s="373"/>
      <c r="AJ78" s="373"/>
      <c r="AK78" s="373"/>
      <c r="AL78" s="373"/>
      <c r="AM78" s="373"/>
      <c r="AN78" s="373"/>
      <c r="AO78" s="373"/>
      <c r="AP78" s="373"/>
      <c r="AQ78" s="163" t="s">
        <v>205</v>
      </c>
      <c r="AR78" s="397" t="s">
        <v>4</v>
      </c>
      <c r="AS78" s="397"/>
      <c r="AT78" s="99" t="s">
        <v>207</v>
      </c>
      <c r="AU78" s="106" t="s">
        <v>105</v>
      </c>
    </row>
    <row r="79" spans="1:49" ht="16" thickBot="1" x14ac:dyDescent="0.4">
      <c r="A79" s="387" t="s">
        <v>37</v>
      </c>
      <c r="B79" s="388"/>
      <c r="C79" s="388"/>
      <c r="D79" s="388"/>
      <c r="E79" s="388"/>
      <c r="F79" s="388"/>
      <c r="G79" s="388"/>
      <c r="H79" s="388"/>
      <c r="I79" s="388"/>
      <c r="J79" s="22">
        <f>(SUM(J72, J58, J52, H45))*$D$9</f>
        <v>0</v>
      </c>
      <c r="K79" s="394">
        <f>(SUM(K72, L72, K58, L58, K52, L52, K45, L45))*$D$9</f>
        <v>0</v>
      </c>
      <c r="L79" s="394"/>
      <c r="M79" s="16">
        <f>SUM(J79:L79)</f>
        <v>0</v>
      </c>
      <c r="N79" s="6"/>
      <c r="P79" s="387" t="s">
        <v>37</v>
      </c>
      <c r="Q79" s="388"/>
      <c r="R79" s="388"/>
      <c r="S79" s="388"/>
      <c r="T79" s="388"/>
      <c r="U79" s="388"/>
      <c r="V79" s="388"/>
      <c r="W79" s="388"/>
      <c r="X79" s="388"/>
      <c r="Y79" s="388"/>
      <c r="Z79" s="67">
        <f>(SUM(Z72, Z58, Z52,X45))*$S$9</f>
        <v>0</v>
      </c>
      <c r="AA79" s="385">
        <f>(SUM( AA72, AB72, AA58, AB58, AA52, AB52, AA45, AB45))*$S$9</f>
        <v>0</v>
      </c>
      <c r="AB79" s="385"/>
      <c r="AC79" s="67">
        <f>SUM(Z79:AB79)</f>
        <v>0</v>
      </c>
      <c r="AD79" s="59">
        <f>M79-AC79</f>
        <v>0</v>
      </c>
      <c r="AE79" s="6"/>
      <c r="AF79" s="6"/>
      <c r="AG79" s="387" t="s">
        <v>37</v>
      </c>
      <c r="AH79" s="388"/>
      <c r="AI79" s="388"/>
      <c r="AJ79" s="388"/>
      <c r="AK79" s="388"/>
      <c r="AL79" s="388"/>
      <c r="AM79" s="388"/>
      <c r="AN79" s="388"/>
      <c r="AO79" s="388"/>
      <c r="AP79" s="388"/>
      <c r="AQ79" s="156">
        <f>(SUM(AQ72, AQ58, AQ52, AO45))*$D$9</f>
        <v>0</v>
      </c>
      <c r="AR79" s="437">
        <f>(SUM(AR72, AS72, AR58, AS58, AR52, AS52, AR45, AS45))*$D$9</f>
        <v>0</v>
      </c>
      <c r="AS79" s="437"/>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02" t="s">
        <v>96</v>
      </c>
      <c r="B81" s="403"/>
      <c r="C81" s="403"/>
      <c r="D81" s="403"/>
      <c r="E81" s="403"/>
      <c r="F81" s="403"/>
      <c r="G81" s="403"/>
      <c r="H81" s="403"/>
      <c r="I81" s="403"/>
      <c r="J81" s="172">
        <f>SUM(J79, J72, J58, J52, H45)</f>
        <v>0</v>
      </c>
      <c r="K81" s="172">
        <f>SUM(K79, K72, K58, K52, K45)</f>
        <v>0</v>
      </c>
      <c r="L81" s="172">
        <f>SUM(L72, L58, L52, L45)</f>
        <v>0</v>
      </c>
      <c r="M81" s="19">
        <f>SUM(J81:L81)</f>
        <v>0</v>
      </c>
      <c r="N81" s="5"/>
      <c r="P81" s="389" t="s">
        <v>96</v>
      </c>
      <c r="Q81" s="390"/>
      <c r="R81" s="390"/>
      <c r="S81" s="390"/>
      <c r="T81" s="390"/>
      <c r="U81" s="390"/>
      <c r="V81" s="390"/>
      <c r="W81" s="390"/>
      <c r="X81" s="390"/>
      <c r="Y81" s="390"/>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8" t="s">
        <v>96</v>
      </c>
      <c r="AH81" s="439"/>
      <c r="AI81" s="439"/>
      <c r="AJ81" s="439"/>
      <c r="AK81" s="439"/>
      <c r="AL81" s="439"/>
      <c r="AM81" s="439"/>
      <c r="AN81" s="439"/>
      <c r="AO81" s="439"/>
      <c r="AP81" s="439"/>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440" t="s">
        <v>98</v>
      </c>
      <c r="C84" s="409"/>
      <c r="D84" s="167">
        <f>J81</f>
        <v>0</v>
      </c>
      <c r="F84" s="3"/>
      <c r="G84" s="3"/>
      <c r="O84" s="74"/>
      <c r="P84" s="517" t="s">
        <v>98</v>
      </c>
      <c r="Q84" s="518"/>
      <c r="R84" s="519"/>
      <c r="S84" s="169">
        <f>Z81</f>
        <v>0</v>
      </c>
      <c r="T84" s="408" t="s">
        <v>99</v>
      </c>
      <c r="U84" s="409"/>
      <c r="V84" s="91">
        <f>D84-S84</f>
        <v>0</v>
      </c>
      <c r="X84" s="98"/>
      <c r="Y84" s="391"/>
      <c r="Z84" s="391"/>
      <c r="AA84" s="98"/>
      <c r="AB84" s="98"/>
      <c r="AG84" s="440" t="s">
        <v>184</v>
      </c>
      <c r="AH84" s="441"/>
      <c r="AI84" s="409"/>
      <c r="AJ84" s="127">
        <f>AQ81</f>
        <v>0</v>
      </c>
      <c r="AK84" s="408" t="s">
        <v>189</v>
      </c>
      <c r="AL84" s="409"/>
      <c r="AM84" s="56">
        <f>IF($S$84&lt;&gt;0, S84-AJ84, D84-AJ84)</f>
        <v>0</v>
      </c>
      <c r="AO84" s="234" t="s">
        <v>84</v>
      </c>
      <c r="AP84" s="447"/>
      <c r="AQ84" s="448"/>
      <c r="AR84" s="232" t="s">
        <v>85</v>
      </c>
      <c r="AS84" s="233"/>
    </row>
    <row r="85" spans="1:47" x14ac:dyDescent="0.35">
      <c r="B85" s="446" t="s">
        <v>165</v>
      </c>
      <c r="C85" s="406"/>
      <c r="D85" s="168">
        <f>K81</f>
        <v>0</v>
      </c>
      <c r="F85" s="3"/>
      <c r="G85" s="3"/>
      <c r="O85" s="74"/>
      <c r="P85" s="511" t="s">
        <v>165</v>
      </c>
      <c r="Q85" s="512"/>
      <c r="R85" s="513"/>
      <c r="S85" s="170">
        <f>AA81</f>
        <v>0</v>
      </c>
      <c r="T85" s="410" t="s">
        <v>100</v>
      </c>
      <c r="U85" s="406"/>
      <c r="V85" s="92">
        <f>D85-S85</f>
        <v>0</v>
      </c>
      <c r="X85" s="98"/>
      <c r="Y85" s="392"/>
      <c r="Z85" s="392"/>
      <c r="AA85" s="392"/>
      <c r="AB85" s="392"/>
      <c r="AG85" s="446" t="s">
        <v>185</v>
      </c>
      <c r="AH85" s="445"/>
      <c r="AI85" s="406"/>
      <c r="AJ85" s="109">
        <f>AR81</f>
        <v>0</v>
      </c>
      <c r="AK85" s="410" t="s">
        <v>190</v>
      </c>
      <c r="AL85" s="406"/>
      <c r="AM85" s="57">
        <f>IF($S$84&lt;&gt;0, S85-AJ85, D85-AJ85)</f>
        <v>0</v>
      </c>
      <c r="AO85" s="78" t="s">
        <v>86</v>
      </c>
      <c r="AP85" s="366"/>
      <c r="AQ85" s="366"/>
      <c r="AR85" s="366"/>
      <c r="AS85" s="436"/>
    </row>
    <row r="86" spans="1:47" ht="16" thickBot="1" x14ac:dyDescent="0.4">
      <c r="B86" s="446" t="s">
        <v>108</v>
      </c>
      <c r="C86" s="406"/>
      <c r="D86" s="168">
        <f>L81</f>
        <v>0</v>
      </c>
      <c r="F86" s="3"/>
      <c r="G86" s="3"/>
      <c r="O86" s="74"/>
      <c r="P86" s="511" t="s">
        <v>108</v>
      </c>
      <c r="Q86" s="512"/>
      <c r="R86" s="513"/>
      <c r="S86" s="170">
        <f>AB81</f>
        <v>0</v>
      </c>
      <c r="T86" s="410" t="s">
        <v>101</v>
      </c>
      <c r="U86" s="406"/>
      <c r="V86" s="92">
        <f>D86-S86</f>
        <v>0</v>
      </c>
      <c r="X86" s="98"/>
      <c r="Y86" s="391"/>
      <c r="Z86" s="391"/>
      <c r="AA86" s="98"/>
      <c r="AB86" s="98"/>
      <c r="AG86" s="446" t="s">
        <v>186</v>
      </c>
      <c r="AH86" s="445"/>
      <c r="AI86" s="406"/>
      <c r="AJ86" s="109">
        <f>AS81</f>
        <v>0</v>
      </c>
      <c r="AK86" s="410" t="s">
        <v>191</v>
      </c>
      <c r="AL86" s="406"/>
      <c r="AM86" s="57">
        <f>IF($S$84&lt;&gt;0, S86-AJ86, D86-AJ86)</f>
        <v>0</v>
      </c>
      <c r="AO86" s="79" t="s">
        <v>87</v>
      </c>
      <c r="AP86" s="449"/>
      <c r="AQ86" s="450"/>
      <c r="AR86" s="180" t="s">
        <v>85</v>
      </c>
      <c r="AS86" s="81"/>
    </row>
    <row r="87" spans="1:47" ht="16" thickBot="1" x14ac:dyDescent="0.4">
      <c r="B87" s="446" t="s">
        <v>104</v>
      </c>
      <c r="C87" s="406"/>
      <c r="D87" s="168">
        <f>K81+L81</f>
        <v>0</v>
      </c>
      <c r="F87" s="3"/>
      <c r="G87" s="3"/>
      <c r="O87" s="74"/>
      <c r="P87" s="511" t="s">
        <v>104</v>
      </c>
      <c r="Q87" s="512"/>
      <c r="R87" s="513"/>
      <c r="S87" s="170">
        <f>AA81+AB81</f>
        <v>0</v>
      </c>
      <c r="T87" s="410" t="s">
        <v>102</v>
      </c>
      <c r="U87" s="406"/>
      <c r="V87" s="92">
        <f>D87-S87</f>
        <v>0</v>
      </c>
      <c r="X87" s="26"/>
      <c r="Y87" s="26"/>
      <c r="Z87" s="26"/>
      <c r="AA87" s="26"/>
      <c r="AB87" s="26"/>
      <c r="AG87" s="446" t="s">
        <v>187</v>
      </c>
      <c r="AH87" s="445"/>
      <c r="AI87" s="406"/>
      <c r="AJ87" s="109">
        <f>SUM(AJ85:AJ86)</f>
        <v>0</v>
      </c>
      <c r="AK87" s="410" t="s">
        <v>193</v>
      </c>
      <c r="AL87" s="406"/>
      <c r="AM87" s="57">
        <f>IF($S$84&lt;&gt;0, S87-AJ87, D87-AJ87)</f>
        <v>0</v>
      </c>
      <c r="AO87" s="26"/>
      <c r="AP87" s="26"/>
      <c r="AQ87" s="26"/>
      <c r="AR87" s="26"/>
      <c r="AS87" s="26"/>
    </row>
    <row r="88" spans="1:47" ht="16" thickBot="1" x14ac:dyDescent="0.4">
      <c r="B88" s="446" t="s">
        <v>166</v>
      </c>
      <c r="C88" s="406"/>
      <c r="D88" s="168">
        <f>M81</f>
        <v>0</v>
      </c>
      <c r="F88" s="3"/>
      <c r="G88" s="3"/>
      <c r="O88" s="74"/>
      <c r="P88" s="511" t="s">
        <v>166</v>
      </c>
      <c r="Q88" s="512"/>
      <c r="R88" s="513"/>
      <c r="S88" s="170">
        <f>AC81</f>
        <v>0</v>
      </c>
      <c r="T88" s="430" t="s">
        <v>103</v>
      </c>
      <c r="U88" s="431"/>
      <c r="V88" s="115">
        <f>D88-S88</f>
        <v>0</v>
      </c>
      <c r="X88" s="466"/>
      <c r="Y88" s="466"/>
      <c r="Z88" s="467"/>
      <c r="AA88" s="467"/>
      <c r="AB88" s="467"/>
      <c r="AG88" s="446" t="s">
        <v>188</v>
      </c>
      <c r="AH88" s="445"/>
      <c r="AI88" s="406"/>
      <c r="AJ88" s="109">
        <f>AT81</f>
        <v>0</v>
      </c>
      <c r="AK88" s="430" t="s">
        <v>192</v>
      </c>
      <c r="AL88" s="431"/>
      <c r="AM88" s="58">
        <f>IF($S$84&lt;&gt;0, S88-AJ88, D88-AJ88)</f>
        <v>0</v>
      </c>
      <c r="AO88" s="432" t="s">
        <v>88</v>
      </c>
      <c r="AP88" s="433"/>
      <c r="AQ88" s="434"/>
      <c r="AR88" s="434"/>
      <c r="AS88" s="435"/>
    </row>
    <row r="89" spans="1:47" x14ac:dyDescent="0.35">
      <c r="B89" s="446" t="s">
        <v>167</v>
      </c>
      <c r="C89" s="406"/>
      <c r="D89" s="85" t="e">
        <f>L81/(L81+K81)</f>
        <v>#DIV/0!</v>
      </c>
      <c r="F89" s="3"/>
      <c r="G89" s="3"/>
      <c r="O89" s="74"/>
      <c r="P89" s="511" t="s">
        <v>167</v>
      </c>
      <c r="Q89" s="512"/>
      <c r="R89" s="513"/>
      <c r="S89" s="114" t="e">
        <f>AB81/(AA81+AB81)</f>
        <v>#DIV/0!</v>
      </c>
      <c r="T89" s="29"/>
      <c r="U89" s="29"/>
      <c r="AG89" s="511" t="s">
        <v>201</v>
      </c>
      <c r="AH89" s="512"/>
      <c r="AI89" s="513"/>
      <c r="AJ89" s="86" t="e">
        <f>AQ79/AQ81</f>
        <v>#DIV/0!</v>
      </c>
      <c r="AK89" s="165"/>
    </row>
    <row r="90" spans="1:47" ht="16" thickBot="1" x14ac:dyDescent="0.4">
      <c r="B90" s="464" t="s">
        <v>138</v>
      </c>
      <c r="C90" s="431"/>
      <c r="D90" s="37" t="e">
        <f>D93 &amp; D94 &amp; D95</f>
        <v>#DIV/0!</v>
      </c>
      <c r="F90" s="3"/>
      <c r="G90" s="3"/>
      <c r="O90" s="74"/>
      <c r="P90" s="514" t="s">
        <v>138</v>
      </c>
      <c r="Q90" s="515"/>
      <c r="R90" s="516"/>
      <c r="S90" s="116" t="e">
        <f>S93 &amp; S94 &amp; S95</f>
        <v>#DIV/0!</v>
      </c>
      <c r="T90" s="29"/>
      <c r="U90" s="29"/>
      <c r="AG90" s="514" t="s">
        <v>202</v>
      </c>
      <c r="AH90" s="515"/>
      <c r="AI90" s="516"/>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53" t="s">
        <v>92</v>
      </c>
      <c r="B98" s="454"/>
      <c r="C98" s="454"/>
      <c r="D98" s="454"/>
      <c r="E98" s="454"/>
      <c r="F98" s="454"/>
      <c r="G98" s="454"/>
      <c r="H98" s="454"/>
      <c r="I98" s="454"/>
      <c r="J98" s="454"/>
      <c r="K98" s="454"/>
      <c r="L98" s="454"/>
      <c r="M98" s="455"/>
      <c r="P98" s="415" t="s">
        <v>215</v>
      </c>
      <c r="Q98" s="416"/>
      <c r="R98" s="416"/>
      <c r="S98" s="416"/>
      <c r="T98" s="416"/>
      <c r="U98" s="416"/>
      <c r="V98" s="416"/>
      <c r="W98" s="416"/>
      <c r="X98" s="416"/>
      <c r="Y98" s="416"/>
      <c r="Z98" s="416"/>
      <c r="AA98" s="416"/>
      <c r="AB98" s="416"/>
      <c r="AC98" s="416"/>
      <c r="AD98" s="417"/>
      <c r="AG98" s="500" t="s">
        <v>122</v>
      </c>
      <c r="AH98" s="501"/>
      <c r="AI98" s="501"/>
      <c r="AJ98" s="501"/>
      <c r="AK98" s="501"/>
      <c r="AL98" s="501"/>
      <c r="AM98" s="501"/>
      <c r="AN98" s="501"/>
      <c r="AO98" s="501"/>
      <c r="AP98" s="501"/>
      <c r="AQ98" s="501"/>
      <c r="AR98" s="501"/>
      <c r="AS98" s="501"/>
      <c r="AT98" s="501"/>
      <c r="AU98" s="502"/>
    </row>
    <row r="99" spans="1:47" s="21" customFormat="1" x14ac:dyDescent="0.35">
      <c r="A99" s="365" t="s">
        <v>5</v>
      </c>
      <c r="B99" s="366"/>
      <c r="C99" s="366"/>
      <c r="D99" s="366"/>
      <c r="E99" s="366"/>
      <c r="F99" s="366"/>
      <c r="G99" s="366"/>
      <c r="H99" s="366"/>
      <c r="I99" s="366"/>
      <c r="J99" s="366"/>
      <c r="K99" s="366"/>
      <c r="L99" s="366"/>
      <c r="M99" s="436"/>
      <c r="P99" s="365" t="s">
        <v>123</v>
      </c>
      <c r="Q99" s="366"/>
      <c r="R99" s="366"/>
      <c r="S99" s="366"/>
      <c r="T99" s="366"/>
      <c r="U99" s="366"/>
      <c r="V99" s="366"/>
      <c r="W99" s="366"/>
      <c r="X99" s="366"/>
      <c r="Y99" s="366"/>
      <c r="Z99" s="366"/>
      <c r="AA99" s="366"/>
      <c r="AB99" s="366"/>
      <c r="AC99" s="366"/>
      <c r="AD99" s="436"/>
      <c r="AG99" s="365" t="s">
        <v>123</v>
      </c>
      <c r="AH99" s="366"/>
      <c r="AI99" s="366"/>
      <c r="AJ99" s="366"/>
      <c r="AK99" s="366"/>
      <c r="AL99" s="366"/>
      <c r="AM99" s="366"/>
      <c r="AN99" s="366"/>
      <c r="AO99" s="366"/>
      <c r="AP99" s="366"/>
      <c r="AQ99" s="366"/>
      <c r="AR99" s="366"/>
      <c r="AS99" s="366"/>
      <c r="AT99" s="366"/>
      <c r="AU99" s="436"/>
    </row>
    <row r="100" spans="1:47" s="96" customFormat="1" x14ac:dyDescent="0.35">
      <c r="A100" s="365" t="s">
        <v>118</v>
      </c>
      <c r="B100" s="366"/>
      <c r="C100" s="413"/>
      <c r="D100" s="413"/>
      <c r="E100" s="413"/>
      <c r="F100" s="413"/>
      <c r="G100" s="100" t="s">
        <v>119</v>
      </c>
      <c r="H100" s="413"/>
      <c r="I100" s="413"/>
      <c r="J100" s="413"/>
      <c r="K100" s="413"/>
      <c r="L100" s="413"/>
      <c r="M100" s="420"/>
      <c r="P100" s="365" t="s">
        <v>118</v>
      </c>
      <c r="Q100" s="366"/>
      <c r="R100" s="413"/>
      <c r="S100" s="413"/>
      <c r="T100" s="413"/>
      <c r="U100" s="413"/>
      <c r="V100" s="413"/>
      <c r="W100" s="100" t="s">
        <v>119</v>
      </c>
      <c r="X100" s="413"/>
      <c r="Y100" s="413"/>
      <c r="Z100" s="413"/>
      <c r="AA100" s="413"/>
      <c r="AB100" s="413"/>
      <c r="AC100" s="413"/>
      <c r="AD100" s="420"/>
      <c r="AG100" s="365" t="s">
        <v>118</v>
      </c>
      <c r="AH100" s="366"/>
      <c r="AI100" s="413"/>
      <c r="AJ100" s="413"/>
      <c r="AK100" s="413"/>
      <c r="AL100" s="413"/>
      <c r="AM100" s="413"/>
      <c r="AN100" s="100" t="s">
        <v>119</v>
      </c>
      <c r="AO100" s="413"/>
      <c r="AP100" s="413"/>
      <c r="AQ100" s="413"/>
      <c r="AR100" s="413"/>
      <c r="AS100" s="413"/>
      <c r="AT100" s="413"/>
      <c r="AU100" s="420"/>
    </row>
    <row r="101" spans="1:47" x14ac:dyDescent="0.35">
      <c r="A101" s="365" t="s">
        <v>0</v>
      </c>
      <c r="B101" s="366"/>
      <c r="C101" s="414"/>
      <c r="D101" s="414"/>
      <c r="E101" s="414"/>
      <c r="F101" s="414"/>
      <c r="G101" s="414"/>
      <c r="H101" s="414"/>
      <c r="I101" s="414"/>
      <c r="J101" s="414"/>
      <c r="K101" s="414"/>
      <c r="L101" s="414"/>
      <c r="M101" s="422"/>
      <c r="P101" s="365" t="s">
        <v>0</v>
      </c>
      <c r="Q101" s="366"/>
      <c r="R101" s="414"/>
      <c r="S101" s="414"/>
      <c r="T101" s="414"/>
      <c r="U101" s="414"/>
      <c r="V101" s="414"/>
      <c r="W101" s="414"/>
      <c r="X101" s="414"/>
      <c r="Y101" s="414"/>
      <c r="Z101" s="414"/>
      <c r="AA101" s="414"/>
      <c r="AB101" s="414"/>
      <c r="AC101" s="414"/>
      <c r="AD101" s="422"/>
      <c r="AG101" s="365" t="s">
        <v>0</v>
      </c>
      <c r="AH101" s="366"/>
      <c r="AI101" s="414"/>
      <c r="AJ101" s="414"/>
      <c r="AK101" s="414"/>
      <c r="AL101" s="414"/>
      <c r="AM101" s="414"/>
      <c r="AN101" s="414"/>
      <c r="AO101" s="414"/>
      <c r="AP101" s="414"/>
      <c r="AQ101" s="414"/>
      <c r="AR101" s="414"/>
      <c r="AS101" s="414"/>
      <c r="AT101" s="414"/>
      <c r="AU101" s="422"/>
    </row>
    <row r="102" spans="1:47" x14ac:dyDescent="0.35">
      <c r="A102" s="365" t="s">
        <v>91</v>
      </c>
      <c r="B102" s="366"/>
      <c r="C102" s="414"/>
      <c r="D102" s="414"/>
      <c r="E102" s="414"/>
      <c r="F102" s="414"/>
      <c r="G102" s="414"/>
      <c r="H102" s="414"/>
      <c r="I102" s="414"/>
      <c r="J102" s="414"/>
      <c r="K102" s="414"/>
      <c r="L102" s="414"/>
      <c r="M102" s="422"/>
      <c r="P102" s="365" t="s">
        <v>91</v>
      </c>
      <c r="Q102" s="366"/>
      <c r="R102" s="414"/>
      <c r="S102" s="414"/>
      <c r="T102" s="414"/>
      <c r="U102" s="414"/>
      <c r="V102" s="414"/>
      <c r="W102" s="414"/>
      <c r="X102" s="414"/>
      <c r="Y102" s="414"/>
      <c r="Z102" s="414"/>
      <c r="AA102" s="414"/>
      <c r="AB102" s="414"/>
      <c r="AC102" s="414"/>
      <c r="AD102" s="422"/>
      <c r="AG102" s="365" t="s">
        <v>91</v>
      </c>
      <c r="AH102" s="366"/>
      <c r="AI102" s="414"/>
      <c r="AJ102" s="414"/>
      <c r="AK102" s="414"/>
      <c r="AL102" s="414"/>
      <c r="AM102" s="414"/>
      <c r="AN102" s="414"/>
      <c r="AO102" s="414"/>
      <c r="AP102" s="414"/>
      <c r="AQ102" s="414"/>
      <c r="AR102" s="414"/>
      <c r="AS102" s="414"/>
      <c r="AT102" s="414"/>
      <c r="AU102" s="422"/>
    </row>
    <row r="103" spans="1:47" ht="16" thickBot="1" x14ac:dyDescent="0.4">
      <c r="A103" s="423" t="s">
        <v>2</v>
      </c>
      <c r="B103" s="424"/>
      <c r="C103" s="425"/>
      <c r="D103" s="425"/>
      <c r="E103" s="425"/>
      <c r="F103" s="425"/>
      <c r="G103" s="425"/>
      <c r="H103" s="425"/>
      <c r="I103" s="425"/>
      <c r="J103" s="425"/>
      <c r="K103" s="425"/>
      <c r="L103" s="425"/>
      <c r="M103" s="426"/>
      <c r="P103" s="423" t="s">
        <v>2</v>
      </c>
      <c r="Q103" s="424"/>
      <c r="R103" s="425"/>
      <c r="S103" s="425"/>
      <c r="T103" s="425"/>
      <c r="U103" s="425"/>
      <c r="V103" s="425"/>
      <c r="W103" s="425"/>
      <c r="X103" s="425"/>
      <c r="Y103" s="425"/>
      <c r="Z103" s="425"/>
      <c r="AA103" s="425"/>
      <c r="AB103" s="425"/>
      <c r="AC103" s="425"/>
      <c r="AD103" s="426"/>
      <c r="AG103" s="423" t="s">
        <v>2</v>
      </c>
      <c r="AH103" s="424"/>
      <c r="AI103" s="425"/>
      <c r="AJ103" s="425"/>
      <c r="AK103" s="425"/>
      <c r="AL103" s="425"/>
      <c r="AM103" s="425"/>
      <c r="AN103" s="425"/>
      <c r="AO103" s="425"/>
      <c r="AP103" s="425"/>
      <c r="AQ103" s="425"/>
      <c r="AR103" s="425"/>
      <c r="AS103" s="425"/>
      <c r="AT103" s="425"/>
      <c r="AU103" s="426"/>
    </row>
    <row r="104" spans="1:47" ht="16" thickBot="1" x14ac:dyDescent="0.4">
      <c r="F104" s="3"/>
      <c r="G104" s="3"/>
    </row>
    <row r="105" spans="1:47" s="21" customFormat="1" x14ac:dyDescent="0.35">
      <c r="A105" s="372" t="s">
        <v>79</v>
      </c>
      <c r="B105" s="373"/>
      <c r="C105" s="373"/>
      <c r="D105" s="373"/>
      <c r="E105" s="373"/>
      <c r="F105" s="373"/>
      <c r="G105" s="373"/>
      <c r="H105" s="373"/>
      <c r="I105" s="373"/>
      <c r="J105" s="373"/>
      <c r="K105" s="373"/>
      <c r="L105" s="373"/>
      <c r="M105" s="427"/>
      <c r="P105" s="372" t="s">
        <v>79</v>
      </c>
      <c r="Q105" s="373"/>
      <c r="R105" s="373"/>
      <c r="S105" s="373"/>
      <c r="T105" s="373"/>
      <c r="U105" s="373"/>
      <c r="V105" s="373"/>
      <c r="W105" s="373"/>
      <c r="X105" s="373"/>
      <c r="Y105" s="373"/>
      <c r="Z105" s="373"/>
      <c r="AA105" s="373"/>
      <c r="AB105" s="373"/>
      <c r="AC105" s="373"/>
      <c r="AD105" s="427"/>
      <c r="AG105" s="372" t="s">
        <v>79</v>
      </c>
      <c r="AH105" s="373"/>
      <c r="AI105" s="373"/>
      <c r="AJ105" s="373"/>
      <c r="AK105" s="373"/>
      <c r="AL105" s="373"/>
      <c r="AM105" s="373"/>
      <c r="AN105" s="373"/>
      <c r="AO105" s="373"/>
      <c r="AP105" s="373"/>
      <c r="AQ105" s="373"/>
      <c r="AR105" s="373"/>
      <c r="AS105" s="373"/>
      <c r="AT105" s="373"/>
      <c r="AU105" s="427"/>
    </row>
    <row r="106" spans="1:47" s="21" customFormat="1" x14ac:dyDescent="0.35">
      <c r="A106" s="103"/>
      <c r="B106" s="101" t="s">
        <v>80</v>
      </c>
      <c r="C106" s="371" t="s">
        <v>13</v>
      </c>
      <c r="D106" s="371"/>
      <c r="E106" s="101" t="s">
        <v>14</v>
      </c>
      <c r="F106" s="101" t="s">
        <v>164</v>
      </c>
      <c r="G106" s="101" t="s">
        <v>64</v>
      </c>
      <c r="H106" s="108" t="s">
        <v>144</v>
      </c>
      <c r="I106" s="101" t="s">
        <v>76</v>
      </c>
      <c r="J106" s="101" t="s">
        <v>77</v>
      </c>
      <c r="K106" s="108" t="s">
        <v>78</v>
      </c>
      <c r="L106" s="101" t="s">
        <v>143</v>
      </c>
      <c r="M106" s="41" t="s">
        <v>18</v>
      </c>
      <c r="P106" s="103"/>
      <c r="Q106" s="101" t="s">
        <v>80</v>
      </c>
      <c r="R106" s="371" t="s">
        <v>13</v>
      </c>
      <c r="S106" s="371"/>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371" t="s">
        <v>13</v>
      </c>
      <c r="AJ106" s="371"/>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66"/>
      <c r="D107" s="366"/>
      <c r="E107" s="100"/>
      <c r="F107" s="13">
        <v>0</v>
      </c>
      <c r="G107" s="13">
        <v>0</v>
      </c>
      <c r="H107" s="14">
        <f>SUM(F107:G107)</f>
        <v>0</v>
      </c>
      <c r="I107" s="13">
        <v>0</v>
      </c>
      <c r="J107" s="13">
        <v>0</v>
      </c>
      <c r="K107" s="14">
        <f>SUM(I107:J107)</f>
        <v>0</v>
      </c>
      <c r="L107" s="13">
        <v>0</v>
      </c>
      <c r="M107" s="15">
        <f>SUM(H107, K107, L107)</f>
        <v>0</v>
      </c>
      <c r="N107" s="5"/>
      <c r="P107" s="157">
        <v>1</v>
      </c>
      <c r="Q107" s="104"/>
      <c r="R107" s="366"/>
      <c r="S107" s="366"/>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6"/>
      <c r="AJ107" s="366"/>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66"/>
      <c r="D108" s="366"/>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6"/>
      <c r="S108" s="366"/>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6"/>
      <c r="AJ108" s="366"/>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66"/>
      <c r="D109" s="366"/>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6"/>
      <c r="S109" s="366"/>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6"/>
      <c r="AJ109" s="366"/>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66"/>
      <c r="D110" s="366"/>
      <c r="E110" s="100"/>
      <c r="F110" s="13">
        <v>0</v>
      </c>
      <c r="G110" s="13">
        <v>0</v>
      </c>
      <c r="H110" s="14">
        <f>SUM(F110:G110)</f>
        <v>0</v>
      </c>
      <c r="I110" s="13">
        <v>0</v>
      </c>
      <c r="J110" s="13">
        <v>0</v>
      </c>
      <c r="K110" s="14">
        <f t="shared" si="61"/>
        <v>0</v>
      </c>
      <c r="L110" s="13">
        <v>0</v>
      </c>
      <c r="M110" s="15">
        <f t="shared" si="55"/>
        <v>0</v>
      </c>
      <c r="N110" s="5"/>
      <c r="P110" s="157">
        <v>4</v>
      </c>
      <c r="Q110" s="104"/>
      <c r="R110" s="366"/>
      <c r="S110" s="366"/>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6"/>
      <c r="AJ110" s="366"/>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66"/>
      <c r="D111" s="366"/>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6"/>
      <c r="S111" s="366"/>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6"/>
      <c r="AJ111" s="366"/>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66"/>
      <c r="D112" s="366"/>
      <c r="E112" s="100"/>
      <c r="F112" s="13">
        <v>0</v>
      </c>
      <c r="G112" s="13">
        <v>0</v>
      </c>
      <c r="H112" s="14">
        <f t="shared" si="63"/>
        <v>0</v>
      </c>
      <c r="I112" s="13">
        <v>0</v>
      </c>
      <c r="J112" s="13">
        <v>0</v>
      </c>
      <c r="K112" s="14">
        <f t="shared" si="61"/>
        <v>0</v>
      </c>
      <c r="L112" s="13">
        <v>0</v>
      </c>
      <c r="M112" s="15">
        <f t="shared" si="55"/>
        <v>0</v>
      </c>
      <c r="N112" s="5"/>
      <c r="P112" s="157">
        <v>6</v>
      </c>
      <c r="Q112" s="104"/>
      <c r="R112" s="366"/>
      <c r="S112" s="366"/>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6"/>
      <c r="AJ112" s="366"/>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459" t="s">
        <v>173</v>
      </c>
      <c r="B113" s="414"/>
      <c r="C113" s="366">
        <v>0</v>
      </c>
      <c r="D113" s="366"/>
      <c r="E113" s="100"/>
      <c r="F113" s="13">
        <v>0</v>
      </c>
      <c r="G113" s="13">
        <v>0</v>
      </c>
      <c r="H113" s="14">
        <f t="shared" si="63"/>
        <v>0</v>
      </c>
      <c r="I113" s="13">
        <v>0</v>
      </c>
      <c r="J113" s="13">
        <v>0</v>
      </c>
      <c r="K113" s="14">
        <f t="shared" si="61"/>
        <v>0</v>
      </c>
      <c r="L113" s="13">
        <v>0</v>
      </c>
      <c r="M113" s="15">
        <f t="shared" si="55"/>
        <v>0</v>
      </c>
      <c r="N113" s="5"/>
      <c r="P113" s="459" t="s">
        <v>173</v>
      </c>
      <c r="Q113" s="414"/>
      <c r="R113" s="366">
        <v>0</v>
      </c>
      <c r="S113" s="366"/>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9" t="s">
        <v>173</v>
      </c>
      <c r="AH113" s="414"/>
      <c r="AI113" s="366">
        <v>0</v>
      </c>
      <c r="AJ113" s="366"/>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457" t="s">
        <v>199</v>
      </c>
      <c r="B114" s="458"/>
      <c r="C114" s="456">
        <f>COUNTA(B107:B112)+C113</f>
        <v>0</v>
      </c>
      <c r="D114" s="456"/>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69">
        <f>COUNTA(Q107:Q112)+R113</f>
        <v>0</v>
      </c>
      <c r="S114" s="36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1">
        <f>COUNTA(AH107:AH112)+AI113</f>
        <v>0</v>
      </c>
      <c r="AJ114" s="421"/>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72" t="s">
        <v>179</v>
      </c>
      <c r="B116" s="373"/>
      <c r="C116" s="373"/>
      <c r="D116" s="373"/>
      <c r="E116" s="373"/>
      <c r="F116" s="373"/>
      <c r="G116" s="373"/>
      <c r="H116" s="373"/>
      <c r="I116" s="373"/>
      <c r="J116" s="373"/>
      <c r="K116" s="373"/>
      <c r="L116" s="373"/>
      <c r="M116" s="427"/>
      <c r="P116" s="372" t="s">
        <v>179</v>
      </c>
      <c r="Q116" s="373"/>
      <c r="R116" s="373"/>
      <c r="S116" s="373"/>
      <c r="T116" s="373"/>
      <c r="U116" s="373"/>
      <c r="V116" s="373"/>
      <c r="W116" s="373"/>
      <c r="X116" s="373"/>
      <c r="Y116" s="373"/>
      <c r="Z116" s="373"/>
      <c r="AA116" s="373"/>
      <c r="AB116" s="373"/>
      <c r="AC116" s="373"/>
      <c r="AD116" s="106"/>
      <c r="AG116" s="372" t="s">
        <v>179</v>
      </c>
      <c r="AH116" s="373"/>
      <c r="AI116" s="373"/>
      <c r="AJ116" s="373"/>
      <c r="AK116" s="373"/>
      <c r="AL116" s="373"/>
      <c r="AM116" s="373"/>
      <c r="AN116" s="373"/>
      <c r="AO116" s="373"/>
      <c r="AP116" s="373"/>
      <c r="AQ116" s="373"/>
      <c r="AR116" s="373"/>
      <c r="AS116" s="373"/>
      <c r="AT116" s="373"/>
      <c r="AU116" s="106"/>
    </row>
    <row r="117" spans="1:47" s="21" customFormat="1" x14ac:dyDescent="0.35">
      <c r="A117" s="418" t="s">
        <v>181</v>
      </c>
      <c r="B117" s="371"/>
      <c r="C117" s="371" t="s">
        <v>13</v>
      </c>
      <c r="D117" s="371"/>
      <c r="E117" s="101" t="s">
        <v>14</v>
      </c>
      <c r="F117" s="101" t="s">
        <v>164</v>
      </c>
      <c r="G117" s="101" t="s">
        <v>64</v>
      </c>
      <c r="H117" s="108" t="s">
        <v>144</v>
      </c>
      <c r="I117" s="101" t="s">
        <v>76</v>
      </c>
      <c r="J117" s="101" t="s">
        <v>77</v>
      </c>
      <c r="K117" s="108" t="s">
        <v>78</v>
      </c>
      <c r="L117" s="101" t="s">
        <v>143</v>
      </c>
      <c r="M117" s="41" t="s">
        <v>18</v>
      </c>
      <c r="P117" s="418" t="s">
        <v>181</v>
      </c>
      <c r="Q117" s="371"/>
      <c r="R117" s="371" t="s">
        <v>13</v>
      </c>
      <c r="S117" s="371"/>
      <c r="T117" s="101" t="s">
        <v>14</v>
      </c>
      <c r="U117" s="108" t="s">
        <v>105</v>
      </c>
      <c r="V117" s="101" t="s">
        <v>164</v>
      </c>
      <c r="W117" s="101" t="s">
        <v>64</v>
      </c>
      <c r="X117" s="108" t="s">
        <v>144</v>
      </c>
      <c r="Y117" s="101" t="s">
        <v>76</v>
      </c>
      <c r="Z117" s="101" t="s">
        <v>77</v>
      </c>
      <c r="AA117" s="108" t="s">
        <v>78</v>
      </c>
      <c r="AB117" s="101" t="s">
        <v>143</v>
      </c>
      <c r="AC117" s="108" t="s">
        <v>18</v>
      </c>
      <c r="AD117" s="41" t="s">
        <v>109</v>
      </c>
      <c r="AG117" s="418" t="s">
        <v>181</v>
      </c>
      <c r="AH117" s="371"/>
      <c r="AI117" s="371" t="s">
        <v>13</v>
      </c>
      <c r="AJ117" s="371"/>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65">
        <v>0</v>
      </c>
      <c r="B118" s="366"/>
      <c r="C118" s="366" t="s">
        <v>19</v>
      </c>
      <c r="D118" s="366"/>
      <c r="E118" s="100"/>
      <c r="F118" s="13">
        <v>0</v>
      </c>
      <c r="G118" s="13">
        <v>0</v>
      </c>
      <c r="H118" s="14">
        <f>SUM(F118:G118)</f>
        <v>0</v>
      </c>
      <c r="I118" s="13">
        <v>0</v>
      </c>
      <c r="J118" s="13">
        <v>0</v>
      </c>
      <c r="K118" s="14">
        <f>SUM(I118:J118)</f>
        <v>0</v>
      </c>
      <c r="L118" s="13">
        <v>0</v>
      </c>
      <c r="M118" s="15">
        <f>SUM(H118, K118, L118)</f>
        <v>0</v>
      </c>
      <c r="N118" s="6"/>
      <c r="P118" s="365">
        <v>0</v>
      </c>
      <c r="Q118" s="366"/>
      <c r="R118" s="366" t="s">
        <v>19</v>
      </c>
      <c r="S118" s="366"/>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5">
        <v>0</v>
      </c>
      <c r="AH118" s="366"/>
      <c r="AI118" s="366" t="s">
        <v>19</v>
      </c>
      <c r="AJ118" s="366"/>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65">
        <v>0</v>
      </c>
      <c r="B119" s="366"/>
      <c r="C119" s="366" t="s">
        <v>20</v>
      </c>
      <c r="D119" s="366"/>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5">
        <v>0</v>
      </c>
      <c r="Q119" s="366"/>
      <c r="R119" s="366" t="s">
        <v>20</v>
      </c>
      <c r="S119" s="366"/>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5">
        <v>0</v>
      </c>
      <c r="AH119" s="366"/>
      <c r="AI119" s="366" t="s">
        <v>20</v>
      </c>
      <c r="AJ119" s="366"/>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65">
        <v>0</v>
      </c>
      <c r="B120" s="366"/>
      <c r="C120" s="366" t="s">
        <v>21</v>
      </c>
      <c r="D120" s="366"/>
      <c r="E120" s="100"/>
      <c r="F120" s="13">
        <v>0</v>
      </c>
      <c r="G120" s="13">
        <v>0</v>
      </c>
      <c r="H120" s="14">
        <f>SUM(F120:G120)</f>
        <v>0</v>
      </c>
      <c r="I120" s="13">
        <v>0</v>
      </c>
      <c r="J120" s="13">
        <v>0</v>
      </c>
      <c r="K120" s="14">
        <f t="shared" si="73"/>
        <v>0</v>
      </c>
      <c r="L120" s="13">
        <v>0</v>
      </c>
      <c r="M120" s="15">
        <f t="shared" si="74"/>
        <v>0</v>
      </c>
      <c r="N120" s="6"/>
      <c r="P120" s="365">
        <v>0</v>
      </c>
      <c r="Q120" s="366"/>
      <c r="R120" s="366" t="s">
        <v>21</v>
      </c>
      <c r="S120" s="366"/>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5">
        <v>0</v>
      </c>
      <c r="AH120" s="366"/>
      <c r="AI120" s="366" t="s">
        <v>21</v>
      </c>
      <c r="AJ120" s="366"/>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65">
        <v>0</v>
      </c>
      <c r="B121" s="366"/>
      <c r="C121" s="366" t="s">
        <v>22</v>
      </c>
      <c r="D121" s="366"/>
      <c r="E121" s="100"/>
      <c r="F121" s="13">
        <v>0</v>
      </c>
      <c r="G121" s="13">
        <v>0</v>
      </c>
      <c r="H121" s="14">
        <f t="shared" ref="H121:H122" si="81">SUM(F121:G121)</f>
        <v>0</v>
      </c>
      <c r="I121" s="13">
        <v>0</v>
      </c>
      <c r="J121" s="13">
        <v>0</v>
      </c>
      <c r="K121" s="14">
        <f t="shared" si="73"/>
        <v>0</v>
      </c>
      <c r="L121" s="13">
        <v>0</v>
      </c>
      <c r="M121" s="15">
        <f t="shared" si="74"/>
        <v>0</v>
      </c>
      <c r="N121" s="6"/>
      <c r="P121" s="365">
        <v>0</v>
      </c>
      <c r="Q121" s="366"/>
      <c r="R121" s="366" t="s">
        <v>22</v>
      </c>
      <c r="S121" s="366"/>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5">
        <v>0</v>
      </c>
      <c r="AH121" s="366"/>
      <c r="AI121" s="366" t="s">
        <v>22</v>
      </c>
      <c r="AJ121" s="366"/>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65">
        <v>0</v>
      </c>
      <c r="B122" s="366"/>
      <c r="C122" s="366" t="s">
        <v>23</v>
      </c>
      <c r="D122" s="366"/>
      <c r="E122" s="100"/>
      <c r="F122" s="13">
        <v>0</v>
      </c>
      <c r="G122" s="13">
        <v>0</v>
      </c>
      <c r="H122" s="14">
        <f t="shared" si="81"/>
        <v>0</v>
      </c>
      <c r="I122" s="13">
        <v>0</v>
      </c>
      <c r="J122" s="13">
        <v>0</v>
      </c>
      <c r="K122" s="14">
        <f>SUM(I122:J122)</f>
        <v>0</v>
      </c>
      <c r="L122" s="13">
        <v>0</v>
      </c>
      <c r="M122" s="15">
        <f t="shared" si="74"/>
        <v>0</v>
      </c>
      <c r="N122" s="6"/>
      <c r="P122" s="365">
        <v>0</v>
      </c>
      <c r="Q122" s="366"/>
      <c r="R122" s="366" t="s">
        <v>23</v>
      </c>
      <c r="S122" s="366"/>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5">
        <v>0</v>
      </c>
      <c r="AH122" s="366"/>
      <c r="AI122" s="366" t="s">
        <v>23</v>
      </c>
      <c r="AJ122" s="366"/>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456">
        <f>SUM(A118:B122)</f>
        <v>0</v>
      </c>
      <c r="D123" s="456"/>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69">
        <f>SUM(P118:Q122)</f>
        <v>0</v>
      </c>
      <c r="S123" s="36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1">
        <f>SUM(AG118:AH122)</f>
        <v>0</v>
      </c>
      <c r="AJ123" s="421"/>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452"/>
      <c r="B124" s="452"/>
      <c r="C124" s="452"/>
      <c r="D124" s="452"/>
      <c r="E124" s="452"/>
      <c r="F124" s="452"/>
      <c r="G124" s="452"/>
      <c r="H124" s="452"/>
      <c r="I124" s="452"/>
      <c r="J124" s="452"/>
      <c r="K124" s="452"/>
      <c r="L124" s="452"/>
      <c r="M124" s="452"/>
      <c r="N124" s="6"/>
      <c r="P124" s="452"/>
      <c r="Q124" s="452"/>
      <c r="R124" s="452"/>
      <c r="S124" s="452"/>
      <c r="T124" s="452"/>
      <c r="U124" s="452"/>
      <c r="V124" s="452"/>
      <c r="W124" s="452"/>
      <c r="X124" s="452"/>
      <c r="Y124" s="452"/>
      <c r="Z124" s="452"/>
      <c r="AA124" s="452"/>
      <c r="AB124" s="452"/>
      <c r="AC124" s="452"/>
      <c r="AD124" s="452"/>
      <c r="AE124" s="6"/>
      <c r="AG124" s="452"/>
      <c r="AH124" s="452"/>
      <c r="AI124" s="452"/>
      <c r="AJ124" s="452"/>
      <c r="AK124" s="452"/>
      <c r="AL124" s="452"/>
      <c r="AM124" s="452"/>
      <c r="AN124" s="452"/>
      <c r="AO124" s="452"/>
      <c r="AP124" s="452"/>
      <c r="AQ124" s="452"/>
      <c r="AR124" s="452"/>
      <c r="AS124" s="452"/>
      <c r="AT124" s="452"/>
      <c r="AU124" s="452"/>
    </row>
    <row r="125" spans="1:47" ht="16" thickBot="1" x14ac:dyDescent="0.4">
      <c r="A125" s="462" t="s">
        <v>180</v>
      </c>
      <c r="B125" s="463"/>
      <c r="C125" s="463"/>
      <c r="D125" s="463"/>
      <c r="E125" s="463"/>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60" t="s">
        <v>180</v>
      </c>
      <c r="Q125" s="461"/>
      <c r="R125" s="461"/>
      <c r="S125" s="461"/>
      <c r="T125" s="461"/>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60" t="s">
        <v>180</v>
      </c>
      <c r="AH125" s="461"/>
      <c r="AI125" s="461"/>
      <c r="AJ125" s="461"/>
      <c r="AK125" s="461"/>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72" t="s">
        <v>93</v>
      </c>
      <c r="B127" s="373"/>
      <c r="C127" s="373"/>
      <c r="D127" s="373"/>
      <c r="E127" s="373"/>
      <c r="F127" s="373"/>
      <c r="G127" s="373"/>
      <c r="H127" s="373"/>
      <c r="I127" s="373"/>
      <c r="J127" s="373"/>
      <c r="K127" s="373"/>
      <c r="L127" s="373"/>
      <c r="M127" s="427"/>
      <c r="P127" s="372" t="s">
        <v>93</v>
      </c>
      <c r="Q127" s="373"/>
      <c r="R127" s="373"/>
      <c r="S127" s="373"/>
      <c r="T127" s="373"/>
      <c r="U127" s="373"/>
      <c r="V127" s="373"/>
      <c r="W127" s="373"/>
      <c r="X127" s="373"/>
      <c r="Y127" s="373"/>
      <c r="Z127" s="373"/>
      <c r="AA127" s="373"/>
      <c r="AB127" s="373"/>
      <c r="AC127" s="373"/>
      <c r="AD127" s="106"/>
      <c r="AG127" s="372" t="s">
        <v>93</v>
      </c>
      <c r="AH127" s="373"/>
      <c r="AI127" s="373"/>
      <c r="AJ127" s="373"/>
      <c r="AK127" s="373"/>
      <c r="AL127" s="373"/>
      <c r="AM127" s="373"/>
      <c r="AN127" s="373"/>
      <c r="AO127" s="373"/>
      <c r="AP127" s="373"/>
      <c r="AQ127" s="373"/>
      <c r="AR127" s="373"/>
      <c r="AS127" s="373"/>
      <c r="AT127" s="373"/>
      <c r="AU127" s="106"/>
    </row>
    <row r="128" spans="1:47" s="21" customFormat="1" x14ac:dyDescent="0.35">
      <c r="A128" s="381" t="s">
        <v>24</v>
      </c>
      <c r="B128" s="382"/>
      <c r="C128" s="382"/>
      <c r="D128" s="382"/>
      <c r="E128" s="382"/>
      <c r="F128" s="382"/>
      <c r="G128" s="382"/>
      <c r="H128" s="382"/>
      <c r="I128" s="382"/>
      <c r="J128" s="101" t="s">
        <v>17</v>
      </c>
      <c r="K128" s="101" t="s">
        <v>15</v>
      </c>
      <c r="L128" s="101" t="s">
        <v>16</v>
      </c>
      <c r="M128" s="41" t="s">
        <v>18</v>
      </c>
      <c r="P128" s="381" t="s">
        <v>24</v>
      </c>
      <c r="Q128" s="382"/>
      <c r="R128" s="382"/>
      <c r="S128" s="382"/>
      <c r="T128" s="382"/>
      <c r="U128" s="382"/>
      <c r="V128" s="382"/>
      <c r="W128" s="382"/>
      <c r="X128" s="382"/>
      <c r="Y128" s="108" t="s">
        <v>105</v>
      </c>
      <c r="Z128" s="101" t="s">
        <v>73</v>
      </c>
      <c r="AA128" s="101" t="s">
        <v>15</v>
      </c>
      <c r="AB128" s="101" t="s">
        <v>16</v>
      </c>
      <c r="AC128" s="108" t="s">
        <v>18</v>
      </c>
      <c r="AD128" s="41" t="s">
        <v>109</v>
      </c>
      <c r="AG128" s="381" t="s">
        <v>24</v>
      </c>
      <c r="AH128" s="382"/>
      <c r="AI128" s="382"/>
      <c r="AJ128" s="382"/>
      <c r="AK128" s="382"/>
      <c r="AL128" s="382"/>
      <c r="AM128" s="382"/>
      <c r="AN128" s="382"/>
      <c r="AO128" s="382"/>
      <c r="AP128" s="108" t="s">
        <v>105</v>
      </c>
      <c r="AQ128" s="101" t="s">
        <v>204</v>
      </c>
      <c r="AR128" s="101" t="s">
        <v>15</v>
      </c>
      <c r="AS128" s="101" t="s">
        <v>16</v>
      </c>
      <c r="AT128" s="108" t="s">
        <v>206</v>
      </c>
      <c r="AU128" s="41" t="s">
        <v>106</v>
      </c>
    </row>
    <row r="129" spans="1:47" x14ac:dyDescent="0.35">
      <c r="A129" s="8">
        <v>1</v>
      </c>
      <c r="B129" s="366"/>
      <c r="C129" s="366"/>
      <c r="D129" s="366"/>
      <c r="E129" s="366"/>
      <c r="F129" s="366"/>
      <c r="G129" s="366"/>
      <c r="H129" s="366"/>
      <c r="I129" s="366"/>
      <c r="J129" s="13">
        <v>0</v>
      </c>
      <c r="K129" s="13">
        <v>0</v>
      </c>
      <c r="L129" s="13">
        <v>0</v>
      </c>
      <c r="M129" s="15">
        <f>SUM(J129:L129)</f>
        <v>0</v>
      </c>
      <c r="N129" s="6"/>
      <c r="P129" s="8">
        <v>1</v>
      </c>
      <c r="Q129" s="366"/>
      <c r="R129" s="366"/>
      <c r="S129" s="366"/>
      <c r="T129" s="366"/>
      <c r="U129" s="366"/>
      <c r="V129" s="366"/>
      <c r="W129" s="366"/>
      <c r="X129" s="366"/>
      <c r="Y129" s="95">
        <f>AU49</f>
        <v>0</v>
      </c>
      <c r="Z129" s="13">
        <v>0</v>
      </c>
      <c r="AA129" s="13">
        <v>0</v>
      </c>
      <c r="AB129" s="13">
        <v>0</v>
      </c>
      <c r="AC129" s="60">
        <f>SUM(Z129:AB129)</f>
        <v>0</v>
      </c>
      <c r="AD129" s="61">
        <f>M129-AC129</f>
        <v>0</v>
      </c>
      <c r="AE129" s="6"/>
      <c r="AG129" s="8">
        <v>1</v>
      </c>
      <c r="AH129" s="366"/>
      <c r="AI129" s="366"/>
      <c r="AJ129" s="366"/>
      <c r="AK129" s="366"/>
      <c r="AL129" s="366"/>
      <c r="AM129" s="366"/>
      <c r="AN129" s="366"/>
      <c r="AO129" s="366"/>
      <c r="AP129" s="70">
        <f>AU49</f>
        <v>0</v>
      </c>
      <c r="AQ129" s="13">
        <v>0</v>
      </c>
      <c r="AR129" s="13">
        <v>0</v>
      </c>
      <c r="AS129" s="13">
        <v>0</v>
      </c>
      <c r="AT129" s="44">
        <f>SUM(AQ129:AS129)</f>
        <v>0</v>
      </c>
      <c r="AU129" s="45">
        <f>IF($S$164&lt;&gt;0, AC129+AP129-AT129, M129+AP129-AT129)</f>
        <v>0</v>
      </c>
    </row>
    <row r="130" spans="1:47" x14ac:dyDescent="0.35">
      <c r="A130" s="8">
        <v>2</v>
      </c>
      <c r="B130" s="376"/>
      <c r="C130" s="376"/>
      <c r="D130" s="376"/>
      <c r="E130" s="376"/>
      <c r="F130" s="376"/>
      <c r="G130" s="376"/>
      <c r="H130" s="376"/>
      <c r="I130" s="376"/>
      <c r="J130" s="13">
        <v>0</v>
      </c>
      <c r="K130" s="13">
        <v>0</v>
      </c>
      <c r="L130" s="13">
        <v>0</v>
      </c>
      <c r="M130" s="15">
        <f>SUM(J130:L130)</f>
        <v>0</v>
      </c>
      <c r="N130" s="6"/>
      <c r="P130" s="8">
        <v>2</v>
      </c>
      <c r="Q130" s="376"/>
      <c r="R130" s="376"/>
      <c r="S130" s="376"/>
      <c r="T130" s="376"/>
      <c r="U130" s="376"/>
      <c r="V130" s="376"/>
      <c r="W130" s="376"/>
      <c r="X130" s="376"/>
      <c r="Y130" s="95">
        <f>AU50</f>
        <v>0</v>
      </c>
      <c r="Z130" s="13">
        <v>0</v>
      </c>
      <c r="AA130" s="13">
        <v>0</v>
      </c>
      <c r="AB130" s="13">
        <v>0</v>
      </c>
      <c r="AC130" s="60">
        <f>SUM(Z130:AB130)</f>
        <v>0</v>
      </c>
      <c r="AD130" s="61">
        <f>M130-AC130</f>
        <v>0</v>
      </c>
      <c r="AE130" s="6"/>
      <c r="AG130" s="8">
        <v>2</v>
      </c>
      <c r="AH130" s="376"/>
      <c r="AI130" s="376"/>
      <c r="AJ130" s="376"/>
      <c r="AK130" s="376"/>
      <c r="AL130" s="376"/>
      <c r="AM130" s="376"/>
      <c r="AN130" s="376"/>
      <c r="AO130" s="376"/>
      <c r="AP130" s="70">
        <f>AU50</f>
        <v>0</v>
      </c>
      <c r="AQ130" s="13">
        <v>0</v>
      </c>
      <c r="AR130" s="13">
        <v>0</v>
      </c>
      <c r="AS130" s="13">
        <v>0</v>
      </c>
      <c r="AT130" s="44">
        <f>SUM(AQ130:AS130)</f>
        <v>0</v>
      </c>
      <c r="AU130" s="45">
        <f>IF($S$164&lt;&gt;0, AC130+AP130-AT130, M130+AP130-AT130)</f>
        <v>0</v>
      </c>
    </row>
    <row r="131" spans="1:47" x14ac:dyDescent="0.35">
      <c r="A131" s="8">
        <v>3</v>
      </c>
      <c r="B131" s="376"/>
      <c r="C131" s="376"/>
      <c r="D131" s="376"/>
      <c r="E131" s="376"/>
      <c r="F131" s="376"/>
      <c r="G131" s="376"/>
      <c r="H131" s="376"/>
      <c r="I131" s="376"/>
      <c r="J131" s="13">
        <v>0</v>
      </c>
      <c r="K131" s="13">
        <v>0</v>
      </c>
      <c r="L131" s="13">
        <v>0</v>
      </c>
      <c r="M131" s="15">
        <f>SUM(J131:L131)</f>
        <v>0</v>
      </c>
      <c r="N131" s="6"/>
      <c r="P131" s="8">
        <v>3</v>
      </c>
      <c r="Q131" s="376"/>
      <c r="R131" s="376"/>
      <c r="S131" s="376"/>
      <c r="T131" s="376"/>
      <c r="U131" s="376"/>
      <c r="V131" s="376"/>
      <c r="W131" s="376"/>
      <c r="X131" s="376"/>
      <c r="Y131" s="95">
        <f>AU51</f>
        <v>0</v>
      </c>
      <c r="Z131" s="13">
        <v>0</v>
      </c>
      <c r="AA131" s="13">
        <v>0</v>
      </c>
      <c r="AB131" s="13">
        <v>0</v>
      </c>
      <c r="AC131" s="60">
        <f>SUM(Z131:AB131)</f>
        <v>0</v>
      </c>
      <c r="AD131" s="61">
        <f>M131-AC131</f>
        <v>0</v>
      </c>
      <c r="AE131" s="6"/>
      <c r="AG131" s="8">
        <v>3</v>
      </c>
      <c r="AH131" s="376"/>
      <c r="AI131" s="376"/>
      <c r="AJ131" s="376"/>
      <c r="AK131" s="376"/>
      <c r="AL131" s="376"/>
      <c r="AM131" s="376"/>
      <c r="AN131" s="376"/>
      <c r="AO131" s="376"/>
      <c r="AP131" s="70">
        <f>AU51</f>
        <v>0</v>
      </c>
      <c r="AQ131" s="13">
        <v>0</v>
      </c>
      <c r="AR131" s="13">
        <v>0</v>
      </c>
      <c r="AS131" s="13">
        <v>0</v>
      </c>
      <c r="AT131" s="44">
        <f>SUM(AQ131:AS131)</f>
        <v>0</v>
      </c>
      <c r="AU131" s="45">
        <f>IF($S$164&lt;&gt;0, AC131+AP131-AT131, M131+AP131-AT131)</f>
        <v>0</v>
      </c>
    </row>
    <row r="132" spans="1:47" ht="16" thickBot="1" x14ac:dyDescent="0.4">
      <c r="A132" s="379" t="s">
        <v>25</v>
      </c>
      <c r="B132" s="380"/>
      <c r="C132" s="380"/>
      <c r="D132" s="380"/>
      <c r="E132" s="380"/>
      <c r="F132" s="380"/>
      <c r="G132" s="380"/>
      <c r="H132" s="380"/>
      <c r="I132" s="380"/>
      <c r="J132" s="22">
        <f>SUM(J129:J131)</f>
        <v>0</v>
      </c>
      <c r="K132" s="22">
        <f t="shared" ref="K132:L132" si="94">SUM(K129:K131)</f>
        <v>0</v>
      </c>
      <c r="L132" s="22">
        <f t="shared" si="94"/>
        <v>0</v>
      </c>
      <c r="M132" s="16">
        <f>SUM(J132:L132)</f>
        <v>0</v>
      </c>
      <c r="N132" s="6"/>
      <c r="P132" s="379" t="s">
        <v>25</v>
      </c>
      <c r="Q132" s="380"/>
      <c r="R132" s="380"/>
      <c r="S132" s="380"/>
      <c r="T132" s="380"/>
      <c r="U132" s="380"/>
      <c r="V132" s="380"/>
      <c r="W132" s="380"/>
      <c r="X132" s="380"/>
      <c r="Y132" s="119">
        <f>AU52</f>
        <v>0</v>
      </c>
      <c r="Z132" s="119">
        <f>SUM(Z129:Z130)</f>
        <v>0</v>
      </c>
      <c r="AA132" s="119">
        <f t="shared" ref="AA132:AB132" si="95">SUM(AA129:AA130)</f>
        <v>0</v>
      </c>
      <c r="AB132" s="119">
        <f t="shared" si="95"/>
        <v>0</v>
      </c>
      <c r="AC132" s="67">
        <f>SUM(AC129:AC131)</f>
        <v>0</v>
      </c>
      <c r="AD132" s="59">
        <f>SUM(AD129:AD131)</f>
        <v>0</v>
      </c>
      <c r="AE132" s="6"/>
      <c r="AG132" s="379" t="s">
        <v>25</v>
      </c>
      <c r="AH132" s="380"/>
      <c r="AI132" s="380"/>
      <c r="AJ132" s="380"/>
      <c r="AK132" s="380"/>
      <c r="AL132" s="380"/>
      <c r="AM132" s="380"/>
      <c r="AN132" s="380"/>
      <c r="AO132" s="380"/>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72" t="s">
        <v>33</v>
      </c>
      <c r="B134" s="373"/>
      <c r="C134" s="373"/>
      <c r="D134" s="373"/>
      <c r="E134" s="373"/>
      <c r="F134" s="373"/>
      <c r="G134" s="373"/>
      <c r="H134" s="373"/>
      <c r="I134" s="373"/>
      <c r="J134" s="163" t="s">
        <v>17</v>
      </c>
      <c r="K134" s="163" t="s">
        <v>15</v>
      </c>
      <c r="L134" s="163" t="s">
        <v>16</v>
      </c>
      <c r="M134" s="106" t="s">
        <v>18</v>
      </c>
      <c r="P134" s="372" t="s">
        <v>33</v>
      </c>
      <c r="Q134" s="373"/>
      <c r="R134" s="373"/>
      <c r="S134" s="373"/>
      <c r="T134" s="373"/>
      <c r="U134" s="373"/>
      <c r="V134" s="373"/>
      <c r="W134" s="373"/>
      <c r="X134" s="373"/>
      <c r="Y134" s="99" t="s">
        <v>105</v>
      </c>
      <c r="Z134" s="163" t="s">
        <v>73</v>
      </c>
      <c r="AA134" s="163" t="s">
        <v>15</v>
      </c>
      <c r="AB134" s="163" t="s">
        <v>16</v>
      </c>
      <c r="AC134" s="99" t="s">
        <v>18</v>
      </c>
      <c r="AD134" s="106" t="s">
        <v>109</v>
      </c>
      <c r="AG134" s="372" t="s">
        <v>33</v>
      </c>
      <c r="AH134" s="373"/>
      <c r="AI134" s="373"/>
      <c r="AJ134" s="373"/>
      <c r="AK134" s="373"/>
      <c r="AL134" s="373"/>
      <c r="AM134" s="373"/>
      <c r="AN134" s="373"/>
      <c r="AO134" s="373"/>
      <c r="AP134" s="99" t="s">
        <v>105</v>
      </c>
      <c r="AQ134" s="163" t="s">
        <v>204</v>
      </c>
      <c r="AR134" s="163" t="s">
        <v>15</v>
      </c>
      <c r="AS134" s="163" t="s">
        <v>16</v>
      </c>
      <c r="AT134" s="99" t="s">
        <v>206</v>
      </c>
      <c r="AU134" s="106" t="s">
        <v>106</v>
      </c>
    </row>
    <row r="135" spans="1:47" x14ac:dyDescent="0.35">
      <c r="A135" s="8">
        <v>1</v>
      </c>
      <c r="B135" s="376"/>
      <c r="C135" s="376"/>
      <c r="D135" s="376"/>
      <c r="E135" s="376"/>
      <c r="F135" s="376"/>
      <c r="G135" s="376"/>
      <c r="H135" s="376"/>
      <c r="I135" s="376"/>
      <c r="J135" s="13">
        <v>0</v>
      </c>
      <c r="K135" s="13">
        <v>0</v>
      </c>
      <c r="L135" s="13">
        <v>0</v>
      </c>
      <c r="M135" s="15">
        <f>SUM(J135:L135)</f>
        <v>0</v>
      </c>
      <c r="N135" s="6"/>
      <c r="P135" s="8">
        <v>1</v>
      </c>
      <c r="Q135" s="376"/>
      <c r="R135" s="376"/>
      <c r="S135" s="376"/>
      <c r="T135" s="376"/>
      <c r="U135" s="376"/>
      <c r="V135" s="376"/>
      <c r="W135" s="376"/>
      <c r="X135" s="376"/>
      <c r="Y135" s="95">
        <f>AU55</f>
        <v>0</v>
      </c>
      <c r="Z135" s="13">
        <v>0</v>
      </c>
      <c r="AA135" s="13">
        <v>0</v>
      </c>
      <c r="AB135" s="13">
        <v>0</v>
      </c>
      <c r="AC135" s="60">
        <f>SUM(Z135:AB135)</f>
        <v>0</v>
      </c>
      <c r="AD135" s="61">
        <f>M135-AC135</f>
        <v>0</v>
      </c>
      <c r="AE135" s="6"/>
      <c r="AG135" s="8">
        <v>1</v>
      </c>
      <c r="AH135" s="376"/>
      <c r="AI135" s="376"/>
      <c r="AJ135" s="376"/>
      <c r="AK135" s="376"/>
      <c r="AL135" s="376"/>
      <c r="AM135" s="376"/>
      <c r="AN135" s="376"/>
      <c r="AO135" s="376"/>
      <c r="AP135" s="70">
        <f>AU55</f>
        <v>0</v>
      </c>
      <c r="AQ135" s="13">
        <v>0</v>
      </c>
      <c r="AR135" s="13">
        <v>0</v>
      </c>
      <c r="AS135" s="13">
        <v>0</v>
      </c>
      <c r="AT135" s="44">
        <f>SUM(AQ135:AS135)</f>
        <v>0</v>
      </c>
      <c r="AU135" s="45">
        <f>IF($S$164&lt;&gt;0, AC135+AP135-AT135, M135+AP135-AT135)</f>
        <v>0</v>
      </c>
    </row>
    <row r="136" spans="1:47" x14ac:dyDescent="0.35">
      <c r="A136" s="8">
        <v>2</v>
      </c>
      <c r="B136" s="376"/>
      <c r="C136" s="376"/>
      <c r="D136" s="376"/>
      <c r="E136" s="376"/>
      <c r="F136" s="376"/>
      <c r="G136" s="376"/>
      <c r="H136" s="376"/>
      <c r="I136" s="376"/>
      <c r="J136" s="13">
        <v>0</v>
      </c>
      <c r="K136" s="13">
        <v>0</v>
      </c>
      <c r="L136" s="13">
        <v>0</v>
      </c>
      <c r="M136" s="15">
        <f>SUM(J136:L136)</f>
        <v>0</v>
      </c>
      <c r="N136" s="6"/>
      <c r="P136" s="8">
        <v>2</v>
      </c>
      <c r="Q136" s="376"/>
      <c r="R136" s="376"/>
      <c r="S136" s="376"/>
      <c r="T136" s="376"/>
      <c r="U136" s="376"/>
      <c r="V136" s="376"/>
      <c r="W136" s="376"/>
      <c r="X136" s="376"/>
      <c r="Y136" s="95">
        <f>AU56</f>
        <v>0</v>
      </c>
      <c r="Z136" s="13">
        <v>0</v>
      </c>
      <c r="AA136" s="13">
        <v>0</v>
      </c>
      <c r="AB136" s="13">
        <v>0</v>
      </c>
      <c r="AC136" s="60">
        <f>SUM(Z136:AB136)</f>
        <v>0</v>
      </c>
      <c r="AD136" s="61">
        <f>M136-AC136</f>
        <v>0</v>
      </c>
      <c r="AE136" s="6"/>
      <c r="AG136" s="8">
        <v>2</v>
      </c>
      <c r="AH136" s="376"/>
      <c r="AI136" s="376"/>
      <c r="AJ136" s="376"/>
      <c r="AK136" s="376"/>
      <c r="AL136" s="376"/>
      <c r="AM136" s="376"/>
      <c r="AN136" s="376"/>
      <c r="AO136" s="376"/>
      <c r="AP136" s="70">
        <f>AU56</f>
        <v>0</v>
      </c>
      <c r="AQ136" s="13">
        <v>0</v>
      </c>
      <c r="AR136" s="13">
        <v>0</v>
      </c>
      <c r="AS136" s="13">
        <v>0</v>
      </c>
      <c r="AT136" s="44">
        <f>SUM(AQ136:AS136)</f>
        <v>0</v>
      </c>
      <c r="AU136" s="45">
        <f>IF($S$164&lt;&gt;0, AC136+AP136-AT136, M136+AP136-AT136)</f>
        <v>0</v>
      </c>
    </row>
    <row r="137" spans="1:47" x14ac:dyDescent="0.35">
      <c r="A137" s="8">
        <v>3</v>
      </c>
      <c r="B137" s="376"/>
      <c r="C137" s="376"/>
      <c r="D137" s="376"/>
      <c r="E137" s="376"/>
      <c r="F137" s="376"/>
      <c r="G137" s="376"/>
      <c r="H137" s="376"/>
      <c r="I137" s="376"/>
      <c r="J137" s="13">
        <v>0</v>
      </c>
      <c r="K137" s="13">
        <v>0</v>
      </c>
      <c r="L137" s="13">
        <v>0</v>
      </c>
      <c r="M137" s="15">
        <f>SUM(J137:L137)</f>
        <v>0</v>
      </c>
      <c r="N137" s="6"/>
      <c r="P137" s="8">
        <v>3</v>
      </c>
      <c r="Q137" s="376"/>
      <c r="R137" s="376"/>
      <c r="S137" s="376"/>
      <c r="T137" s="376"/>
      <c r="U137" s="376"/>
      <c r="V137" s="376"/>
      <c r="W137" s="376"/>
      <c r="X137" s="376"/>
      <c r="Y137" s="95">
        <f>AU57</f>
        <v>0</v>
      </c>
      <c r="Z137" s="13">
        <v>0</v>
      </c>
      <c r="AA137" s="13">
        <v>0</v>
      </c>
      <c r="AB137" s="13">
        <v>0</v>
      </c>
      <c r="AC137" s="60">
        <f>SUM(Z137:AB137)</f>
        <v>0</v>
      </c>
      <c r="AD137" s="61">
        <f>M137-AC137</f>
        <v>0</v>
      </c>
      <c r="AE137" s="6"/>
      <c r="AG137" s="8">
        <v>3</v>
      </c>
      <c r="AH137" s="376"/>
      <c r="AI137" s="376"/>
      <c r="AJ137" s="376"/>
      <c r="AK137" s="376"/>
      <c r="AL137" s="376"/>
      <c r="AM137" s="376"/>
      <c r="AN137" s="376"/>
      <c r="AO137" s="376"/>
      <c r="AP137" s="70">
        <f>AU57</f>
        <v>0</v>
      </c>
      <c r="AQ137" s="13">
        <v>0</v>
      </c>
      <c r="AR137" s="13">
        <v>0</v>
      </c>
      <c r="AS137" s="13">
        <v>0</v>
      </c>
      <c r="AT137" s="44">
        <f>SUM(AQ137:AS137)</f>
        <v>0</v>
      </c>
      <c r="AU137" s="45">
        <f>IF($S$164&lt;&gt;0, AC137+AP137-AT137, M137+AP137-AT137)</f>
        <v>0</v>
      </c>
    </row>
    <row r="138" spans="1:47" ht="16" thickBot="1" x14ac:dyDescent="0.4">
      <c r="A138" s="379" t="s">
        <v>26</v>
      </c>
      <c r="B138" s="380"/>
      <c r="C138" s="380"/>
      <c r="D138" s="380"/>
      <c r="E138" s="380"/>
      <c r="F138" s="380"/>
      <c r="G138" s="380"/>
      <c r="H138" s="380"/>
      <c r="I138" s="380"/>
      <c r="J138" s="22">
        <f>SUM(J135:J137)</f>
        <v>0</v>
      </c>
      <c r="K138" s="22">
        <f t="shared" ref="K138:L138" si="97">SUM(K135:K137)</f>
        <v>0</v>
      </c>
      <c r="L138" s="22">
        <f t="shared" si="97"/>
        <v>0</v>
      </c>
      <c r="M138" s="16">
        <f>SUM(J138:L138)</f>
        <v>0</v>
      </c>
      <c r="N138" s="6"/>
      <c r="P138" s="379" t="s">
        <v>26</v>
      </c>
      <c r="Q138" s="380"/>
      <c r="R138" s="380"/>
      <c r="S138" s="380"/>
      <c r="T138" s="380"/>
      <c r="U138" s="380"/>
      <c r="V138" s="380"/>
      <c r="W138" s="380"/>
      <c r="X138" s="380"/>
      <c r="Y138" s="119">
        <f>AU58</f>
        <v>0</v>
      </c>
      <c r="Z138" s="67">
        <f>SUM(Z135:Z137)</f>
        <v>0</v>
      </c>
      <c r="AA138" s="67">
        <f t="shared" ref="AA138:AD138" si="98">SUM(AA135:AA137)</f>
        <v>0</v>
      </c>
      <c r="AB138" s="67">
        <f t="shared" si="98"/>
        <v>0</v>
      </c>
      <c r="AC138" s="67">
        <f t="shared" si="98"/>
        <v>0</v>
      </c>
      <c r="AD138" s="59">
        <f t="shared" si="98"/>
        <v>0</v>
      </c>
      <c r="AE138" s="6"/>
      <c r="AG138" s="379" t="s">
        <v>26</v>
      </c>
      <c r="AH138" s="380"/>
      <c r="AI138" s="380"/>
      <c r="AJ138" s="380"/>
      <c r="AK138" s="380"/>
      <c r="AL138" s="380"/>
      <c r="AM138" s="380"/>
      <c r="AN138" s="380"/>
      <c r="AO138" s="380"/>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72" t="s">
        <v>27</v>
      </c>
      <c r="B140" s="373"/>
      <c r="C140" s="373"/>
      <c r="D140" s="373"/>
      <c r="E140" s="373"/>
      <c r="F140" s="373"/>
      <c r="G140" s="373"/>
      <c r="H140" s="373"/>
      <c r="I140" s="373"/>
      <c r="J140" s="163" t="s">
        <v>17</v>
      </c>
      <c r="K140" s="163" t="s">
        <v>15</v>
      </c>
      <c r="L140" s="163" t="s">
        <v>16</v>
      </c>
      <c r="M140" s="106" t="s">
        <v>18</v>
      </c>
      <c r="P140" s="372" t="s">
        <v>27</v>
      </c>
      <c r="Q140" s="373"/>
      <c r="R140" s="373"/>
      <c r="S140" s="373"/>
      <c r="T140" s="373"/>
      <c r="U140" s="373"/>
      <c r="V140" s="373"/>
      <c r="W140" s="373"/>
      <c r="X140" s="373"/>
      <c r="Y140" s="99" t="s">
        <v>105</v>
      </c>
      <c r="Z140" s="163" t="s">
        <v>73</v>
      </c>
      <c r="AA140" s="163" t="s">
        <v>15</v>
      </c>
      <c r="AB140" s="163" t="s">
        <v>16</v>
      </c>
      <c r="AC140" s="99" t="s">
        <v>18</v>
      </c>
      <c r="AD140" s="106" t="s">
        <v>109</v>
      </c>
      <c r="AG140" s="372" t="s">
        <v>27</v>
      </c>
      <c r="AH140" s="373"/>
      <c r="AI140" s="373"/>
      <c r="AJ140" s="373"/>
      <c r="AK140" s="373"/>
      <c r="AL140" s="373"/>
      <c r="AM140" s="373"/>
      <c r="AN140" s="373"/>
      <c r="AO140" s="373"/>
      <c r="AP140" s="99" t="s">
        <v>105</v>
      </c>
      <c r="AQ140" s="163" t="s">
        <v>204</v>
      </c>
      <c r="AR140" s="163" t="s">
        <v>15</v>
      </c>
      <c r="AS140" s="163" t="s">
        <v>16</v>
      </c>
      <c r="AT140" s="99" t="s">
        <v>206</v>
      </c>
      <c r="AU140" s="106" t="s">
        <v>106</v>
      </c>
    </row>
    <row r="141" spans="1:47" x14ac:dyDescent="0.35">
      <c r="A141" s="8">
        <v>1</v>
      </c>
      <c r="B141" s="7" t="s">
        <v>28</v>
      </c>
      <c r="C141" s="376"/>
      <c r="D141" s="376"/>
      <c r="E141" s="376"/>
      <c r="F141" s="376"/>
      <c r="G141" s="376"/>
      <c r="H141" s="376"/>
      <c r="I141" s="376"/>
      <c r="J141" s="13">
        <v>0</v>
      </c>
      <c r="K141" s="13">
        <v>0</v>
      </c>
      <c r="L141" s="13">
        <v>0</v>
      </c>
      <c r="M141" s="15">
        <f t="shared" ref="M141:M152" si="100">SUM(J141:L141)</f>
        <v>0</v>
      </c>
      <c r="N141" s="6"/>
      <c r="P141" s="8">
        <v>1</v>
      </c>
      <c r="Q141" s="7" t="s">
        <v>28</v>
      </c>
      <c r="R141" s="376"/>
      <c r="S141" s="376"/>
      <c r="T141" s="376"/>
      <c r="U141" s="376"/>
      <c r="V141" s="376"/>
      <c r="W141" s="376"/>
      <c r="X141" s="376"/>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6"/>
      <c r="AJ141" s="376"/>
      <c r="AK141" s="376"/>
      <c r="AL141" s="376"/>
      <c r="AM141" s="376"/>
      <c r="AN141" s="376"/>
      <c r="AO141" s="376"/>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76"/>
      <c r="D142" s="376"/>
      <c r="E142" s="376"/>
      <c r="F142" s="376"/>
      <c r="G142" s="376"/>
      <c r="H142" s="376"/>
      <c r="I142" s="376"/>
      <c r="J142" s="13">
        <v>0</v>
      </c>
      <c r="K142" s="13">
        <v>0</v>
      </c>
      <c r="L142" s="13">
        <v>0</v>
      </c>
      <c r="M142" s="15">
        <f>SUM(J142:L142)</f>
        <v>0</v>
      </c>
      <c r="N142" s="6"/>
      <c r="P142" s="8">
        <v>2</v>
      </c>
      <c r="Q142" s="7" t="s">
        <v>31</v>
      </c>
      <c r="R142" s="376"/>
      <c r="S142" s="376"/>
      <c r="T142" s="376"/>
      <c r="U142" s="376"/>
      <c r="V142" s="376"/>
      <c r="W142" s="376"/>
      <c r="X142" s="376"/>
      <c r="Y142" s="95">
        <f t="shared" si="101"/>
        <v>0</v>
      </c>
      <c r="Z142" s="13">
        <v>0</v>
      </c>
      <c r="AA142" s="13">
        <v>0</v>
      </c>
      <c r="AB142" s="13">
        <v>0</v>
      </c>
      <c r="AC142" s="60">
        <f t="shared" si="102"/>
        <v>0</v>
      </c>
      <c r="AD142" s="61">
        <f t="shared" si="103"/>
        <v>0</v>
      </c>
      <c r="AE142" s="6"/>
      <c r="AG142" s="8">
        <v>2</v>
      </c>
      <c r="AH142" s="7" t="s">
        <v>31</v>
      </c>
      <c r="AI142" s="376"/>
      <c r="AJ142" s="376"/>
      <c r="AK142" s="376"/>
      <c r="AL142" s="376"/>
      <c r="AM142" s="376"/>
      <c r="AN142" s="376"/>
      <c r="AO142" s="376"/>
      <c r="AP142" s="70">
        <f t="shared" si="104"/>
        <v>0</v>
      </c>
      <c r="AQ142" s="13">
        <v>0</v>
      </c>
      <c r="AR142" s="13">
        <v>0</v>
      </c>
      <c r="AS142" s="13">
        <v>0</v>
      </c>
      <c r="AT142" s="44">
        <f t="shared" si="105"/>
        <v>0</v>
      </c>
      <c r="AU142" s="45">
        <f t="shared" si="106"/>
        <v>0</v>
      </c>
    </row>
    <row r="143" spans="1:47" x14ac:dyDescent="0.35">
      <c r="A143" s="8">
        <v>3</v>
      </c>
      <c r="B143" s="7" t="s">
        <v>32</v>
      </c>
      <c r="C143" s="376"/>
      <c r="D143" s="376"/>
      <c r="E143" s="376"/>
      <c r="F143" s="376"/>
      <c r="G143" s="376"/>
      <c r="H143" s="376"/>
      <c r="I143" s="376"/>
      <c r="J143" s="13">
        <v>0</v>
      </c>
      <c r="K143" s="13">
        <v>0</v>
      </c>
      <c r="L143" s="13">
        <v>0</v>
      </c>
      <c r="M143" s="15">
        <f t="shared" si="100"/>
        <v>0</v>
      </c>
      <c r="N143" s="6"/>
      <c r="P143" s="8">
        <v>3</v>
      </c>
      <c r="Q143" s="7" t="s">
        <v>32</v>
      </c>
      <c r="R143" s="376"/>
      <c r="S143" s="376"/>
      <c r="T143" s="376"/>
      <c r="U143" s="376"/>
      <c r="V143" s="376"/>
      <c r="W143" s="376"/>
      <c r="X143" s="376"/>
      <c r="Y143" s="95">
        <f t="shared" si="101"/>
        <v>0</v>
      </c>
      <c r="Z143" s="13">
        <v>0</v>
      </c>
      <c r="AA143" s="13">
        <v>0</v>
      </c>
      <c r="AB143" s="13">
        <v>0</v>
      </c>
      <c r="AC143" s="60">
        <f>SUM(Z143:AB143)</f>
        <v>0</v>
      </c>
      <c r="AD143" s="61">
        <f t="shared" si="103"/>
        <v>0</v>
      </c>
      <c r="AE143" s="6"/>
      <c r="AG143" s="8">
        <v>3</v>
      </c>
      <c r="AH143" s="7" t="s">
        <v>32</v>
      </c>
      <c r="AI143" s="376"/>
      <c r="AJ143" s="376"/>
      <c r="AK143" s="376"/>
      <c r="AL143" s="376"/>
      <c r="AM143" s="376"/>
      <c r="AN143" s="376"/>
      <c r="AO143" s="376"/>
      <c r="AP143" s="70">
        <f t="shared" si="104"/>
        <v>0</v>
      </c>
      <c r="AQ143" s="13">
        <v>0</v>
      </c>
      <c r="AR143" s="13">
        <v>0</v>
      </c>
      <c r="AS143" s="13">
        <v>0</v>
      </c>
      <c r="AT143" s="44">
        <f t="shared" si="105"/>
        <v>0</v>
      </c>
      <c r="AU143" s="45">
        <f t="shared" si="106"/>
        <v>0</v>
      </c>
    </row>
    <row r="144" spans="1:47" x14ac:dyDescent="0.35">
      <c r="A144" s="8">
        <v>4</v>
      </c>
      <c r="B144" s="7" t="s">
        <v>68</v>
      </c>
      <c r="C144" s="376"/>
      <c r="D144" s="376"/>
      <c r="E144" s="376"/>
      <c r="F144" s="376"/>
      <c r="G144" s="376"/>
      <c r="H144" s="376"/>
      <c r="I144" s="376"/>
      <c r="J144" s="13">
        <v>0</v>
      </c>
      <c r="K144" s="13">
        <v>0</v>
      </c>
      <c r="L144" s="13">
        <v>0</v>
      </c>
      <c r="M144" s="15">
        <f>SUM(J144:L144)</f>
        <v>0</v>
      </c>
      <c r="N144" s="6"/>
      <c r="P144" s="8">
        <v>4</v>
      </c>
      <c r="Q144" s="7" t="s">
        <v>68</v>
      </c>
      <c r="R144" s="376"/>
      <c r="S144" s="376"/>
      <c r="T144" s="376"/>
      <c r="U144" s="376"/>
      <c r="V144" s="376"/>
      <c r="W144" s="376"/>
      <c r="X144" s="376"/>
      <c r="Y144" s="95">
        <f t="shared" si="101"/>
        <v>0</v>
      </c>
      <c r="Z144" s="13">
        <v>0</v>
      </c>
      <c r="AA144" s="13">
        <v>0</v>
      </c>
      <c r="AB144" s="13">
        <v>0</v>
      </c>
      <c r="AC144" s="60">
        <f>SUM(Z144:AB144)</f>
        <v>0</v>
      </c>
      <c r="AD144" s="61">
        <f t="shared" si="103"/>
        <v>0</v>
      </c>
      <c r="AE144" s="6"/>
      <c r="AG144" s="8">
        <v>4</v>
      </c>
      <c r="AH144" s="7" t="s">
        <v>68</v>
      </c>
      <c r="AI144" s="376"/>
      <c r="AJ144" s="376"/>
      <c r="AK144" s="376"/>
      <c r="AL144" s="376"/>
      <c r="AM144" s="376"/>
      <c r="AN144" s="376"/>
      <c r="AO144" s="376"/>
      <c r="AP144" s="70">
        <f t="shared" si="104"/>
        <v>0</v>
      </c>
      <c r="AQ144" s="13">
        <v>0</v>
      </c>
      <c r="AR144" s="13">
        <v>0</v>
      </c>
      <c r="AS144" s="13">
        <v>0</v>
      </c>
      <c r="AT144" s="44">
        <f>SUM(AQ144:AS144)</f>
        <v>0</v>
      </c>
      <c r="AU144" s="45">
        <f t="shared" si="106"/>
        <v>0</v>
      </c>
    </row>
    <row r="145" spans="1:134" x14ac:dyDescent="0.35">
      <c r="A145" s="8">
        <v>5</v>
      </c>
      <c r="B145" s="7" t="s">
        <v>29</v>
      </c>
      <c r="C145" s="376"/>
      <c r="D145" s="376"/>
      <c r="E145" s="376"/>
      <c r="F145" s="376"/>
      <c r="G145" s="376"/>
      <c r="H145" s="376"/>
      <c r="I145" s="376"/>
      <c r="J145" s="13">
        <v>0</v>
      </c>
      <c r="K145" s="13">
        <v>0</v>
      </c>
      <c r="L145" s="13">
        <v>0</v>
      </c>
      <c r="M145" s="15">
        <f t="shared" si="100"/>
        <v>0</v>
      </c>
      <c r="N145" s="6"/>
      <c r="P145" s="8">
        <v>5</v>
      </c>
      <c r="Q145" s="7" t="s">
        <v>29</v>
      </c>
      <c r="R145" s="376"/>
      <c r="S145" s="376"/>
      <c r="T145" s="376"/>
      <c r="U145" s="376"/>
      <c r="V145" s="376"/>
      <c r="W145" s="376"/>
      <c r="X145" s="376"/>
      <c r="Y145" s="95">
        <f t="shared" si="101"/>
        <v>0</v>
      </c>
      <c r="Z145" s="13">
        <v>0</v>
      </c>
      <c r="AA145" s="13">
        <v>0</v>
      </c>
      <c r="AB145" s="13">
        <v>0</v>
      </c>
      <c r="AC145" s="60">
        <f t="shared" si="102"/>
        <v>0</v>
      </c>
      <c r="AD145" s="61">
        <f t="shared" si="103"/>
        <v>0</v>
      </c>
      <c r="AE145" s="6"/>
      <c r="AG145" s="8">
        <v>5</v>
      </c>
      <c r="AH145" s="7" t="s">
        <v>29</v>
      </c>
      <c r="AI145" s="376"/>
      <c r="AJ145" s="376"/>
      <c r="AK145" s="376"/>
      <c r="AL145" s="376"/>
      <c r="AM145" s="376"/>
      <c r="AN145" s="376"/>
      <c r="AO145" s="376"/>
      <c r="AP145" s="70">
        <f t="shared" si="104"/>
        <v>0</v>
      </c>
      <c r="AQ145" s="13">
        <v>0</v>
      </c>
      <c r="AR145" s="13">
        <v>0</v>
      </c>
      <c r="AS145" s="13">
        <v>0</v>
      </c>
      <c r="AT145" s="44">
        <f t="shared" si="105"/>
        <v>0</v>
      </c>
      <c r="AU145" s="45">
        <f t="shared" si="106"/>
        <v>0</v>
      </c>
    </row>
    <row r="146" spans="1:134" x14ac:dyDescent="0.35">
      <c r="A146" s="8">
        <v>6</v>
      </c>
      <c r="B146" s="7" t="s">
        <v>30</v>
      </c>
      <c r="C146" s="376"/>
      <c r="D146" s="376"/>
      <c r="E146" s="376"/>
      <c r="F146" s="376"/>
      <c r="G146" s="376"/>
      <c r="H146" s="376"/>
      <c r="I146" s="376"/>
      <c r="J146" s="13">
        <v>0</v>
      </c>
      <c r="K146" s="13">
        <v>0</v>
      </c>
      <c r="L146" s="13">
        <v>0</v>
      </c>
      <c r="M146" s="15">
        <f t="shared" si="100"/>
        <v>0</v>
      </c>
      <c r="N146" s="6"/>
      <c r="P146" s="8">
        <v>6</v>
      </c>
      <c r="Q146" s="7" t="s">
        <v>30</v>
      </c>
      <c r="R146" s="376"/>
      <c r="S146" s="376"/>
      <c r="T146" s="376"/>
      <c r="U146" s="376"/>
      <c r="V146" s="376"/>
      <c r="W146" s="376"/>
      <c r="X146" s="376"/>
      <c r="Y146" s="95">
        <f t="shared" si="101"/>
        <v>0</v>
      </c>
      <c r="Z146" s="13">
        <v>0</v>
      </c>
      <c r="AA146" s="13">
        <v>0</v>
      </c>
      <c r="AB146" s="13">
        <v>0</v>
      </c>
      <c r="AC146" s="60">
        <f t="shared" si="102"/>
        <v>0</v>
      </c>
      <c r="AD146" s="61">
        <f t="shared" si="103"/>
        <v>0</v>
      </c>
      <c r="AE146" s="6"/>
      <c r="AG146" s="8">
        <v>6</v>
      </c>
      <c r="AH146" s="7" t="s">
        <v>30</v>
      </c>
      <c r="AI146" s="376"/>
      <c r="AJ146" s="376"/>
      <c r="AK146" s="376"/>
      <c r="AL146" s="376"/>
      <c r="AM146" s="376"/>
      <c r="AN146" s="376"/>
      <c r="AO146" s="376"/>
      <c r="AP146" s="70">
        <f t="shared" si="104"/>
        <v>0</v>
      </c>
      <c r="AQ146" s="13">
        <v>0</v>
      </c>
      <c r="AR146" s="13">
        <v>0</v>
      </c>
      <c r="AS146" s="13">
        <v>0</v>
      </c>
      <c r="AT146" s="44">
        <f t="shared" si="105"/>
        <v>0</v>
      </c>
      <c r="AU146" s="45">
        <f t="shared" si="106"/>
        <v>0</v>
      </c>
    </row>
    <row r="147" spans="1:134" x14ac:dyDescent="0.35">
      <c r="A147" s="8">
        <v>7</v>
      </c>
      <c r="B147" s="7" t="s">
        <v>34</v>
      </c>
      <c r="C147" s="376"/>
      <c r="D147" s="376"/>
      <c r="E147" s="376"/>
      <c r="F147" s="376"/>
      <c r="G147" s="376"/>
      <c r="H147" s="376"/>
      <c r="I147" s="376"/>
      <c r="J147" s="13">
        <v>0</v>
      </c>
      <c r="K147" s="13">
        <v>0</v>
      </c>
      <c r="L147" s="13">
        <v>0</v>
      </c>
      <c r="M147" s="15">
        <f t="shared" si="100"/>
        <v>0</v>
      </c>
      <c r="N147" s="6"/>
      <c r="P147" s="8">
        <v>7</v>
      </c>
      <c r="Q147" s="7" t="s">
        <v>34</v>
      </c>
      <c r="R147" s="376"/>
      <c r="S147" s="376"/>
      <c r="T147" s="376"/>
      <c r="U147" s="376"/>
      <c r="V147" s="376"/>
      <c r="W147" s="376"/>
      <c r="X147" s="376"/>
      <c r="Y147" s="95">
        <f t="shared" si="101"/>
        <v>0</v>
      </c>
      <c r="Z147" s="13">
        <v>0</v>
      </c>
      <c r="AA147" s="13">
        <v>0</v>
      </c>
      <c r="AB147" s="13">
        <v>0</v>
      </c>
      <c r="AC147" s="60">
        <f>SUM(Z147:AB147)</f>
        <v>0</v>
      </c>
      <c r="AD147" s="61">
        <f t="shared" si="103"/>
        <v>0</v>
      </c>
      <c r="AE147" s="6"/>
      <c r="AG147" s="8">
        <v>7</v>
      </c>
      <c r="AH147" s="7" t="s">
        <v>34</v>
      </c>
      <c r="AI147" s="376"/>
      <c r="AJ147" s="376"/>
      <c r="AK147" s="376"/>
      <c r="AL147" s="376"/>
      <c r="AM147" s="376"/>
      <c r="AN147" s="376"/>
      <c r="AO147" s="376"/>
      <c r="AP147" s="70">
        <f t="shared" si="104"/>
        <v>0</v>
      </c>
      <c r="AQ147" s="13">
        <v>0</v>
      </c>
      <c r="AR147" s="13">
        <v>0</v>
      </c>
      <c r="AS147" s="13">
        <v>0</v>
      </c>
      <c r="AT147" s="44">
        <f t="shared" si="105"/>
        <v>0</v>
      </c>
      <c r="AU147" s="45">
        <f t="shared" si="106"/>
        <v>0</v>
      </c>
    </row>
    <row r="148" spans="1:134" x14ac:dyDescent="0.35">
      <c r="A148" s="8">
        <v>8</v>
      </c>
      <c r="B148" s="7" t="s">
        <v>35</v>
      </c>
      <c r="C148" s="376"/>
      <c r="D148" s="376"/>
      <c r="E148" s="376"/>
      <c r="F148" s="376"/>
      <c r="G148" s="376"/>
      <c r="H148" s="376"/>
      <c r="I148" s="376"/>
      <c r="J148" s="13">
        <v>0</v>
      </c>
      <c r="K148" s="13">
        <v>0</v>
      </c>
      <c r="L148" s="13">
        <v>0</v>
      </c>
      <c r="M148" s="15">
        <f t="shared" si="100"/>
        <v>0</v>
      </c>
      <c r="N148" s="6"/>
      <c r="P148" s="8">
        <v>8</v>
      </c>
      <c r="Q148" s="7" t="s">
        <v>35</v>
      </c>
      <c r="R148" s="376"/>
      <c r="S148" s="376"/>
      <c r="T148" s="376"/>
      <c r="U148" s="376"/>
      <c r="V148" s="376"/>
      <c r="W148" s="376"/>
      <c r="X148" s="376"/>
      <c r="Y148" s="95">
        <f t="shared" si="101"/>
        <v>0</v>
      </c>
      <c r="Z148" s="13">
        <v>0</v>
      </c>
      <c r="AA148" s="13">
        <v>0</v>
      </c>
      <c r="AB148" s="13">
        <v>0</v>
      </c>
      <c r="AC148" s="60">
        <f t="shared" si="102"/>
        <v>0</v>
      </c>
      <c r="AD148" s="61">
        <f t="shared" si="103"/>
        <v>0</v>
      </c>
      <c r="AE148" s="6"/>
      <c r="AG148" s="8">
        <v>8</v>
      </c>
      <c r="AH148" s="7" t="s">
        <v>35</v>
      </c>
      <c r="AI148" s="376"/>
      <c r="AJ148" s="376"/>
      <c r="AK148" s="376"/>
      <c r="AL148" s="376"/>
      <c r="AM148" s="376"/>
      <c r="AN148" s="376"/>
      <c r="AO148" s="376"/>
      <c r="AP148" s="70">
        <f t="shared" si="104"/>
        <v>0</v>
      </c>
      <c r="AQ148" s="13">
        <v>0</v>
      </c>
      <c r="AR148" s="13">
        <v>0</v>
      </c>
      <c r="AS148" s="13">
        <v>0</v>
      </c>
      <c r="AT148" s="44">
        <f t="shared" si="105"/>
        <v>0</v>
      </c>
      <c r="AU148" s="45">
        <f t="shared" si="106"/>
        <v>0</v>
      </c>
    </row>
    <row r="149" spans="1:134" x14ac:dyDescent="0.35">
      <c r="A149" s="8">
        <v>9</v>
      </c>
      <c r="B149" s="7" t="s">
        <v>49</v>
      </c>
      <c r="C149" s="376"/>
      <c r="D149" s="376"/>
      <c r="E149" s="376"/>
      <c r="F149" s="376"/>
      <c r="G149" s="376"/>
      <c r="H149" s="376"/>
      <c r="I149" s="376"/>
      <c r="J149" s="13">
        <v>0</v>
      </c>
      <c r="K149" s="13">
        <v>0</v>
      </c>
      <c r="L149" s="13">
        <v>0</v>
      </c>
      <c r="M149" s="15">
        <f t="shared" si="100"/>
        <v>0</v>
      </c>
      <c r="N149" s="6"/>
      <c r="P149" s="8">
        <v>9</v>
      </c>
      <c r="Q149" s="7" t="s">
        <v>49</v>
      </c>
      <c r="R149" s="376"/>
      <c r="S149" s="376"/>
      <c r="T149" s="376"/>
      <c r="U149" s="376"/>
      <c r="V149" s="376"/>
      <c r="W149" s="376"/>
      <c r="X149" s="376"/>
      <c r="Y149" s="95">
        <f t="shared" si="101"/>
        <v>0</v>
      </c>
      <c r="Z149" s="13">
        <v>0</v>
      </c>
      <c r="AA149" s="13">
        <v>0</v>
      </c>
      <c r="AB149" s="13">
        <v>0</v>
      </c>
      <c r="AC149" s="60">
        <f t="shared" si="102"/>
        <v>0</v>
      </c>
      <c r="AD149" s="61">
        <f t="shared" si="103"/>
        <v>0</v>
      </c>
      <c r="AE149" s="6"/>
      <c r="AG149" s="8">
        <v>9</v>
      </c>
      <c r="AH149" s="7" t="s">
        <v>49</v>
      </c>
      <c r="AI149" s="376"/>
      <c r="AJ149" s="376"/>
      <c r="AK149" s="376"/>
      <c r="AL149" s="376"/>
      <c r="AM149" s="376"/>
      <c r="AN149" s="376"/>
      <c r="AO149" s="376"/>
      <c r="AP149" s="70">
        <f t="shared" si="104"/>
        <v>0</v>
      </c>
      <c r="AQ149" s="13">
        <v>0</v>
      </c>
      <c r="AR149" s="13">
        <v>0</v>
      </c>
      <c r="AS149" s="13">
        <v>0</v>
      </c>
      <c r="AT149" s="44">
        <f t="shared" si="105"/>
        <v>0</v>
      </c>
      <c r="AU149" s="45">
        <f t="shared" si="106"/>
        <v>0</v>
      </c>
    </row>
    <row r="150" spans="1:134" x14ac:dyDescent="0.35">
      <c r="A150" s="8">
        <v>10</v>
      </c>
      <c r="B150" s="77" t="s">
        <v>198</v>
      </c>
      <c r="C150" s="376"/>
      <c r="D150" s="376"/>
      <c r="E150" s="376"/>
      <c r="F150" s="376"/>
      <c r="G150" s="376"/>
      <c r="H150" s="376"/>
      <c r="I150" s="376"/>
      <c r="J150" s="13">
        <v>0</v>
      </c>
      <c r="K150" s="13">
        <v>0</v>
      </c>
      <c r="L150" s="13">
        <v>0</v>
      </c>
      <c r="M150" s="15">
        <f t="shared" si="100"/>
        <v>0</v>
      </c>
      <c r="N150" s="6"/>
      <c r="P150" s="8">
        <v>10</v>
      </c>
      <c r="Q150" s="77" t="s">
        <v>198</v>
      </c>
      <c r="R150" s="471"/>
      <c r="S150" s="471"/>
      <c r="T150" s="471"/>
      <c r="U150" s="471"/>
      <c r="V150" s="471"/>
      <c r="W150" s="471"/>
      <c r="X150" s="471"/>
      <c r="Y150" s="95">
        <f t="shared" si="101"/>
        <v>0</v>
      </c>
      <c r="Z150" s="13">
        <v>0</v>
      </c>
      <c r="AA150" s="13">
        <v>0</v>
      </c>
      <c r="AB150" s="13">
        <v>0</v>
      </c>
      <c r="AC150" s="60">
        <f t="shared" si="102"/>
        <v>0</v>
      </c>
      <c r="AD150" s="61">
        <f t="shared" si="103"/>
        <v>0</v>
      </c>
      <c r="AE150" s="6"/>
      <c r="AG150" s="8">
        <v>10</v>
      </c>
      <c r="AH150" s="77" t="s">
        <v>198</v>
      </c>
      <c r="AI150" s="471"/>
      <c r="AJ150" s="471"/>
      <c r="AK150" s="471"/>
      <c r="AL150" s="471"/>
      <c r="AM150" s="471"/>
      <c r="AN150" s="471"/>
      <c r="AO150" s="471"/>
      <c r="AP150" s="70">
        <f t="shared" si="104"/>
        <v>0</v>
      </c>
      <c r="AQ150" s="13">
        <v>0</v>
      </c>
      <c r="AR150" s="13">
        <v>0</v>
      </c>
      <c r="AS150" s="13">
        <v>0</v>
      </c>
      <c r="AT150" s="44">
        <f t="shared" si="105"/>
        <v>0</v>
      </c>
      <c r="AU150" s="45">
        <f t="shared" si="106"/>
        <v>0</v>
      </c>
    </row>
    <row r="151" spans="1:134" x14ac:dyDescent="0.35">
      <c r="A151" s="8">
        <v>11</v>
      </c>
      <c r="B151" s="77" t="s">
        <v>198</v>
      </c>
      <c r="C151" s="376"/>
      <c r="D151" s="376"/>
      <c r="E151" s="376"/>
      <c r="F151" s="376"/>
      <c r="G151" s="376"/>
      <c r="H151" s="376"/>
      <c r="I151" s="376"/>
      <c r="J151" s="13">
        <v>0</v>
      </c>
      <c r="K151" s="13">
        <v>0</v>
      </c>
      <c r="L151" s="13">
        <v>0</v>
      </c>
      <c r="M151" s="15">
        <f t="shared" si="100"/>
        <v>0</v>
      </c>
      <c r="N151" s="6"/>
      <c r="P151" s="8">
        <v>11</v>
      </c>
      <c r="Q151" s="77" t="s">
        <v>198</v>
      </c>
      <c r="R151" s="471"/>
      <c r="S151" s="471"/>
      <c r="T151" s="471"/>
      <c r="U151" s="471"/>
      <c r="V151" s="471"/>
      <c r="W151" s="471"/>
      <c r="X151" s="471"/>
      <c r="Y151" s="95">
        <f t="shared" si="101"/>
        <v>0</v>
      </c>
      <c r="Z151" s="13">
        <v>0</v>
      </c>
      <c r="AA151" s="13">
        <v>0</v>
      </c>
      <c r="AB151" s="13">
        <v>0</v>
      </c>
      <c r="AC151" s="60">
        <f t="shared" si="102"/>
        <v>0</v>
      </c>
      <c r="AD151" s="61">
        <f t="shared" si="103"/>
        <v>0</v>
      </c>
      <c r="AE151" s="6"/>
      <c r="AG151" s="8">
        <v>11</v>
      </c>
      <c r="AH151" s="77" t="s">
        <v>198</v>
      </c>
      <c r="AI151" s="471"/>
      <c r="AJ151" s="471"/>
      <c r="AK151" s="471"/>
      <c r="AL151" s="471"/>
      <c r="AM151" s="471"/>
      <c r="AN151" s="471"/>
      <c r="AO151" s="471"/>
      <c r="AP151" s="70">
        <f t="shared" si="104"/>
        <v>0</v>
      </c>
      <c r="AQ151" s="13">
        <v>0</v>
      </c>
      <c r="AR151" s="13">
        <v>0</v>
      </c>
      <c r="AS151" s="13">
        <v>0</v>
      </c>
      <c r="AT151" s="44">
        <f t="shared" si="105"/>
        <v>0</v>
      </c>
      <c r="AU151" s="45">
        <f t="shared" si="106"/>
        <v>0</v>
      </c>
    </row>
    <row r="152" spans="1:134" ht="16" thickBot="1" x14ac:dyDescent="0.4">
      <c r="A152" s="379" t="s">
        <v>36</v>
      </c>
      <c r="B152" s="380"/>
      <c r="C152" s="380"/>
      <c r="D152" s="380"/>
      <c r="E152" s="380"/>
      <c r="F152" s="380"/>
      <c r="G152" s="380"/>
      <c r="H152" s="380"/>
      <c r="I152" s="380"/>
      <c r="J152" s="22">
        <f>SUM(J141:J151)</f>
        <v>0</v>
      </c>
      <c r="K152" s="22">
        <f t="shared" ref="K152:L152" si="107">SUM(K141:K151)</f>
        <v>0</v>
      </c>
      <c r="L152" s="22">
        <f t="shared" si="107"/>
        <v>0</v>
      </c>
      <c r="M152" s="16">
        <f t="shared" si="100"/>
        <v>0</v>
      </c>
      <c r="N152" s="6"/>
      <c r="P152" s="379" t="s">
        <v>36</v>
      </c>
      <c r="Q152" s="380"/>
      <c r="R152" s="380"/>
      <c r="S152" s="380"/>
      <c r="T152" s="380"/>
      <c r="U152" s="380"/>
      <c r="V152" s="380"/>
      <c r="W152" s="380"/>
      <c r="X152" s="380"/>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9" t="s">
        <v>36</v>
      </c>
      <c r="AH152" s="380"/>
      <c r="AI152" s="380"/>
      <c r="AJ152" s="380"/>
      <c r="AK152" s="380"/>
      <c r="AL152" s="380"/>
      <c r="AM152" s="380"/>
      <c r="AN152" s="380"/>
      <c r="AO152" s="380"/>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396" t="s">
        <v>175</v>
      </c>
      <c r="B155" s="397"/>
      <c r="C155" s="397"/>
      <c r="D155" s="397"/>
      <c r="E155" s="397"/>
      <c r="F155" s="397"/>
      <c r="G155" s="397"/>
      <c r="H155" s="397"/>
      <c r="I155" s="397"/>
      <c r="J155" s="24">
        <f>SUM(J152,J138,J132,H125)</f>
        <v>0</v>
      </c>
      <c r="K155" s="24">
        <f>SUM(K152,K138,K132,K125)</f>
        <v>0</v>
      </c>
      <c r="L155" s="24">
        <f>SUM(L152,L138,L132,L125)</f>
        <v>0</v>
      </c>
      <c r="M155" s="25">
        <f>SUM(J155:L155)</f>
        <v>0</v>
      </c>
      <c r="N155" s="6"/>
      <c r="P155" s="396" t="s">
        <v>175</v>
      </c>
      <c r="Q155" s="397"/>
      <c r="R155" s="397"/>
      <c r="S155" s="397"/>
      <c r="T155" s="397"/>
      <c r="U155" s="397"/>
      <c r="V155" s="397"/>
      <c r="W155" s="397"/>
      <c r="X155" s="397"/>
      <c r="Y155" s="118">
        <f>AU75</f>
        <v>0</v>
      </c>
      <c r="Z155" s="65">
        <f>SUM(Z152, Z138, Z132, X125)</f>
        <v>0</v>
      </c>
      <c r="AA155" s="65">
        <f>SUM(AA152, AA138, AA132, AA125)</f>
        <v>0</v>
      </c>
      <c r="AB155" s="65">
        <f>SUM(AB152, AB138, AB132, AB125, )</f>
        <v>0</v>
      </c>
      <c r="AC155" s="65">
        <f>SUM(Z155:AB155)</f>
        <v>0</v>
      </c>
      <c r="AD155" s="66">
        <f>M155-AC155</f>
        <v>0</v>
      </c>
      <c r="AE155" s="5"/>
      <c r="AG155" s="396" t="s">
        <v>175</v>
      </c>
      <c r="AH155" s="397"/>
      <c r="AI155" s="397"/>
      <c r="AJ155" s="397"/>
      <c r="AK155" s="397"/>
      <c r="AL155" s="397"/>
      <c r="AM155" s="397"/>
      <c r="AN155" s="397"/>
      <c r="AO155" s="397"/>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387" t="s">
        <v>176</v>
      </c>
      <c r="B156" s="388"/>
      <c r="C156" s="388"/>
      <c r="D156" s="388"/>
      <c r="E156" s="388"/>
      <c r="F156" s="388"/>
      <c r="G156" s="388"/>
      <c r="H156" s="388"/>
      <c r="I156" s="388"/>
      <c r="J156" s="394">
        <f xml:space="preserve"> SUM(K152, L152, K138, L138, K132, L132, K125, L125)</f>
        <v>0</v>
      </c>
      <c r="K156" s="394"/>
      <c r="L156" s="394"/>
      <c r="M156" s="395"/>
      <c r="N156" s="6"/>
      <c r="P156" s="387" t="s">
        <v>176</v>
      </c>
      <c r="Q156" s="388"/>
      <c r="R156" s="388"/>
      <c r="S156" s="388"/>
      <c r="T156" s="388"/>
      <c r="U156" s="388"/>
      <c r="V156" s="388"/>
      <c r="W156" s="388"/>
      <c r="X156" s="388"/>
      <c r="Y156" s="119">
        <f>AU76</f>
        <v>0</v>
      </c>
      <c r="Z156" s="385">
        <f>SUM(AA152, AB152, AA138, AB138, AA132, AB132, AA125, AB125)</f>
        <v>0</v>
      </c>
      <c r="AA156" s="385"/>
      <c r="AB156" s="385"/>
      <c r="AC156" s="385"/>
      <c r="AD156" s="59">
        <f>J156-Z156</f>
        <v>0</v>
      </c>
      <c r="AE156" s="6"/>
      <c r="AG156" s="387" t="s">
        <v>176</v>
      </c>
      <c r="AH156" s="388"/>
      <c r="AI156" s="388"/>
      <c r="AJ156" s="388"/>
      <c r="AK156" s="388"/>
      <c r="AL156" s="388"/>
      <c r="AM156" s="388"/>
      <c r="AN156" s="388"/>
      <c r="AO156" s="388"/>
      <c r="AP156" s="71">
        <f>AU76</f>
        <v>0</v>
      </c>
      <c r="AQ156" s="451">
        <f>SUM(AR152, AS152, AR138, AS138, AR132, AS132, AR125, AS125)</f>
        <v>0</v>
      </c>
      <c r="AR156" s="451"/>
      <c r="AS156" s="451"/>
      <c r="AT156" s="451"/>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72" t="s">
        <v>95</v>
      </c>
      <c r="B158" s="373"/>
      <c r="C158" s="373"/>
      <c r="D158" s="373"/>
      <c r="E158" s="373"/>
      <c r="F158" s="373"/>
      <c r="G158" s="373"/>
      <c r="H158" s="373"/>
      <c r="I158" s="373"/>
      <c r="J158" s="163" t="s">
        <v>17</v>
      </c>
      <c r="K158" s="397" t="s">
        <v>4</v>
      </c>
      <c r="L158" s="397"/>
      <c r="M158" s="106" t="s">
        <v>48</v>
      </c>
      <c r="N158" s="32"/>
      <c r="P158" s="372" t="s">
        <v>95</v>
      </c>
      <c r="Q158" s="373"/>
      <c r="R158" s="373"/>
      <c r="S158" s="373"/>
      <c r="T158" s="373"/>
      <c r="U158" s="373"/>
      <c r="V158" s="373"/>
      <c r="W158" s="373"/>
      <c r="X158" s="373"/>
      <c r="Y158" s="99" t="s">
        <v>105</v>
      </c>
      <c r="Z158" s="163" t="s">
        <v>73</v>
      </c>
      <c r="AA158" s="397" t="s">
        <v>4</v>
      </c>
      <c r="AB158" s="397"/>
      <c r="AC158" s="99" t="s">
        <v>18</v>
      </c>
      <c r="AD158" s="106" t="s">
        <v>109</v>
      </c>
      <c r="AE158" s="32"/>
      <c r="AG158" s="372" t="s">
        <v>95</v>
      </c>
      <c r="AH158" s="373"/>
      <c r="AI158" s="373"/>
      <c r="AJ158" s="373"/>
      <c r="AK158" s="373"/>
      <c r="AL158" s="373"/>
      <c r="AM158" s="373"/>
      <c r="AN158" s="373"/>
      <c r="AO158" s="373"/>
      <c r="AP158" s="99" t="s">
        <v>105</v>
      </c>
      <c r="AQ158" s="163" t="s">
        <v>205</v>
      </c>
      <c r="AR158" s="397" t="s">
        <v>4</v>
      </c>
      <c r="AS158" s="397"/>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387" t="s">
        <v>37</v>
      </c>
      <c r="B159" s="388"/>
      <c r="C159" s="388"/>
      <c r="D159" s="388"/>
      <c r="E159" s="388"/>
      <c r="F159" s="388"/>
      <c r="G159" s="388"/>
      <c r="H159" s="388"/>
      <c r="I159" s="388"/>
      <c r="J159" s="22">
        <f>(SUM(J152, J138, J132, H125))*$D$9</f>
        <v>0</v>
      </c>
      <c r="K159" s="394">
        <f>(SUM(K152, L152, K138, L138, K132, L132, K125, L125))*$D$9</f>
        <v>0</v>
      </c>
      <c r="L159" s="394"/>
      <c r="M159" s="16">
        <f>SUM(J159:L159)</f>
        <v>0</v>
      </c>
      <c r="N159" s="6"/>
      <c r="P159" s="387" t="s">
        <v>37</v>
      </c>
      <c r="Q159" s="388"/>
      <c r="R159" s="388"/>
      <c r="S159" s="388"/>
      <c r="T159" s="388"/>
      <c r="U159" s="388"/>
      <c r="V159" s="388"/>
      <c r="W159" s="388"/>
      <c r="X159" s="388"/>
      <c r="Y159" s="119">
        <f>AU79</f>
        <v>0</v>
      </c>
      <c r="Z159" s="67">
        <f>(SUM(Z152, Z138, Z132, X125))*$S$9</f>
        <v>0</v>
      </c>
      <c r="AA159" s="385">
        <f>(SUM(AA152, AB152, AA138, AB138, AA132, AB132, AA125, AB125))*$S$9</f>
        <v>0</v>
      </c>
      <c r="AB159" s="385"/>
      <c r="AC159" s="67">
        <f>SUM(Z159:AB159)</f>
        <v>0</v>
      </c>
      <c r="AD159" s="59">
        <f>M159-AC159</f>
        <v>0</v>
      </c>
      <c r="AE159" s="6"/>
      <c r="AG159" s="387" t="s">
        <v>37</v>
      </c>
      <c r="AH159" s="388"/>
      <c r="AI159" s="388"/>
      <c r="AJ159" s="388"/>
      <c r="AK159" s="388"/>
      <c r="AL159" s="388"/>
      <c r="AM159" s="388"/>
      <c r="AN159" s="388"/>
      <c r="AO159" s="388"/>
      <c r="AP159" s="71">
        <f>AU79</f>
        <v>0</v>
      </c>
      <c r="AQ159" s="156">
        <f>(SUM(AQ152, AQ138, AQ132, AO125))*$D$9</f>
        <v>0</v>
      </c>
      <c r="AR159" s="437">
        <f>(SUM(AR152, AS152, AR138, AS138, AR132, AS132, AR125, AS125))*$D$9</f>
        <v>0</v>
      </c>
      <c r="AS159" s="437"/>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02" t="s">
        <v>96</v>
      </c>
      <c r="B161" s="403"/>
      <c r="C161" s="403"/>
      <c r="D161" s="403"/>
      <c r="E161" s="403"/>
      <c r="F161" s="403"/>
      <c r="G161" s="403"/>
      <c r="H161" s="403"/>
      <c r="I161" s="403"/>
      <c r="J161" s="172">
        <f>SUM(J159, J152, J138, J132, H125)</f>
        <v>0</v>
      </c>
      <c r="K161" s="172">
        <f>SUM(K159, K152, K138, K132, K125)</f>
        <v>0</v>
      </c>
      <c r="L161" s="172">
        <f>SUM(L152, L138, L132, L125)</f>
        <v>0</v>
      </c>
      <c r="M161" s="19">
        <f>SUM(J161:L161)</f>
        <v>0</v>
      </c>
      <c r="N161" s="5"/>
      <c r="P161" s="389" t="s">
        <v>96</v>
      </c>
      <c r="Q161" s="390"/>
      <c r="R161" s="390"/>
      <c r="S161" s="390"/>
      <c r="T161" s="390"/>
      <c r="U161" s="390"/>
      <c r="V161" s="390"/>
      <c r="W161" s="390"/>
      <c r="X161" s="390"/>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8" t="s">
        <v>96</v>
      </c>
      <c r="AH161" s="439"/>
      <c r="AI161" s="439"/>
      <c r="AJ161" s="439"/>
      <c r="AK161" s="439"/>
      <c r="AL161" s="439"/>
      <c r="AM161" s="439"/>
      <c r="AN161" s="439"/>
      <c r="AO161" s="439"/>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440" t="s">
        <v>120</v>
      </c>
      <c r="C164" s="409"/>
      <c r="D164" s="167">
        <f>J161</f>
        <v>0</v>
      </c>
      <c r="F164" s="3"/>
      <c r="G164" s="3"/>
      <c r="O164" s="74"/>
      <c r="P164" s="440" t="s">
        <v>120</v>
      </c>
      <c r="Q164" s="441"/>
      <c r="R164" s="409"/>
      <c r="S164" s="175">
        <f>Z161</f>
        <v>0</v>
      </c>
      <c r="T164" s="408" t="s">
        <v>99</v>
      </c>
      <c r="U164" s="409"/>
      <c r="V164" s="177">
        <f>D164-S164</f>
        <v>0</v>
      </c>
      <c r="W164" s="98"/>
      <c r="X164" s="391"/>
      <c r="Y164" s="391"/>
      <c r="Z164" s="98"/>
      <c r="AA164" s="98"/>
      <c r="AF164" s="74"/>
      <c r="AG164" s="440" t="s">
        <v>184</v>
      </c>
      <c r="AH164" s="409"/>
      <c r="AI164" s="497">
        <f>AQ161</f>
        <v>0</v>
      </c>
      <c r="AJ164" s="498"/>
      <c r="AK164" s="503" t="s">
        <v>189</v>
      </c>
      <c r="AL164" s="503"/>
      <c r="AM164" s="54">
        <f>IF($S$164&lt;&gt;0, S164+AM84-AI164, D164+AM84-AI164)</f>
        <v>0</v>
      </c>
      <c r="AO164" s="231" t="s">
        <v>84</v>
      </c>
      <c r="AP164" s="447"/>
      <c r="AQ164" s="448"/>
      <c r="AR164" s="504" t="s">
        <v>85</v>
      </c>
      <c r="AS164" s="505"/>
    </row>
    <row r="165" spans="1:47" x14ac:dyDescent="0.35">
      <c r="B165" s="446" t="s">
        <v>177</v>
      </c>
      <c r="C165" s="406"/>
      <c r="D165" s="168">
        <f>K161</f>
        <v>0</v>
      </c>
      <c r="F165" s="3"/>
      <c r="G165" s="3"/>
      <c r="O165" s="74"/>
      <c r="P165" s="446" t="s">
        <v>177</v>
      </c>
      <c r="Q165" s="445"/>
      <c r="R165" s="406"/>
      <c r="S165" s="176">
        <f>AA161</f>
        <v>0</v>
      </c>
      <c r="T165" s="410" t="s">
        <v>100</v>
      </c>
      <c r="U165" s="406"/>
      <c r="V165" s="178">
        <f>D165-S165</f>
        <v>0</v>
      </c>
      <c r="W165" s="98"/>
      <c r="X165" s="392"/>
      <c r="Y165" s="392"/>
      <c r="Z165" s="392"/>
      <c r="AA165" s="392"/>
      <c r="AF165" s="74"/>
      <c r="AG165" s="446" t="s">
        <v>185</v>
      </c>
      <c r="AH165" s="406"/>
      <c r="AI165" s="491">
        <f>AR161</f>
        <v>0</v>
      </c>
      <c r="AJ165" s="492"/>
      <c r="AK165" s="407" t="s">
        <v>190</v>
      </c>
      <c r="AL165" s="407"/>
      <c r="AM165" s="45">
        <f>IF($S$84&lt;&gt;0, S165+AM85-AI165, D165+AM85-AI165)</f>
        <v>0</v>
      </c>
      <c r="AO165" s="78" t="s">
        <v>86</v>
      </c>
      <c r="AP165" s="366"/>
      <c r="AQ165" s="366"/>
      <c r="AR165" s="366"/>
      <c r="AS165" s="436"/>
    </row>
    <row r="166" spans="1:47" ht="16" thickBot="1" x14ac:dyDescent="0.4">
      <c r="B166" s="446" t="s">
        <v>127</v>
      </c>
      <c r="C166" s="406"/>
      <c r="D166" s="168">
        <f>L161</f>
        <v>0</v>
      </c>
      <c r="F166" s="3"/>
      <c r="G166" s="3"/>
      <c r="O166" s="74"/>
      <c r="P166" s="446" t="s">
        <v>127</v>
      </c>
      <c r="Q166" s="445"/>
      <c r="R166" s="406"/>
      <c r="S166" s="176">
        <f>AB161</f>
        <v>0</v>
      </c>
      <c r="T166" s="410" t="s">
        <v>101</v>
      </c>
      <c r="U166" s="406"/>
      <c r="V166" s="178">
        <f>D166-S166</f>
        <v>0</v>
      </c>
      <c r="W166" s="98"/>
      <c r="X166" s="391"/>
      <c r="Y166" s="391"/>
      <c r="Z166" s="98"/>
      <c r="AA166" s="98"/>
      <c r="AF166" s="74"/>
      <c r="AG166" s="446" t="s">
        <v>186</v>
      </c>
      <c r="AH166" s="406"/>
      <c r="AI166" s="491">
        <f>AS161</f>
        <v>0</v>
      </c>
      <c r="AJ166" s="492"/>
      <c r="AK166" s="407" t="s">
        <v>191</v>
      </c>
      <c r="AL166" s="407"/>
      <c r="AM166" s="45">
        <f>IF($S$84&lt;&gt;0, S166+AM86-AI166, D166+AM86-AI166)</f>
        <v>0</v>
      </c>
      <c r="AO166" s="79" t="s">
        <v>87</v>
      </c>
      <c r="AP166" s="449"/>
      <c r="AQ166" s="450"/>
      <c r="AR166" s="495" t="s">
        <v>85</v>
      </c>
      <c r="AS166" s="496"/>
    </row>
    <row r="167" spans="1:47" ht="16" thickBot="1" x14ac:dyDescent="0.4">
      <c r="B167" s="446" t="s">
        <v>121</v>
      </c>
      <c r="C167" s="406"/>
      <c r="D167" s="168">
        <f>K161+L161</f>
        <v>0</v>
      </c>
      <c r="F167" s="3"/>
      <c r="G167" s="3"/>
      <c r="O167" s="74"/>
      <c r="P167" s="446" t="s">
        <v>121</v>
      </c>
      <c r="Q167" s="445"/>
      <c r="R167" s="406"/>
      <c r="S167" s="176">
        <f>SUM(S165:S166)</f>
        <v>0</v>
      </c>
      <c r="T167" s="410" t="s">
        <v>102</v>
      </c>
      <c r="U167" s="406"/>
      <c r="V167" s="178">
        <f>D167-S167</f>
        <v>0</v>
      </c>
      <c r="W167" s="26"/>
      <c r="X167" s="26"/>
      <c r="Y167" s="26"/>
      <c r="Z167" s="26"/>
      <c r="AA167" s="26"/>
      <c r="AF167" s="74"/>
      <c r="AG167" s="446" t="s">
        <v>187</v>
      </c>
      <c r="AH167" s="406"/>
      <c r="AI167" s="491">
        <f>AI165+AI166</f>
        <v>0</v>
      </c>
      <c r="AJ167" s="492"/>
      <c r="AK167" s="407" t="s">
        <v>193</v>
      </c>
      <c r="AL167" s="407"/>
      <c r="AM167" s="45">
        <f>IF($S$84&lt;&gt;0, S167+AM87-AI167, D167+AM87-AI167)</f>
        <v>0</v>
      </c>
      <c r="AO167" s="26"/>
      <c r="AP167" s="26"/>
      <c r="AQ167" s="26"/>
      <c r="AR167" s="26"/>
      <c r="AS167" s="26"/>
    </row>
    <row r="168" spans="1:47" ht="16" thickBot="1" x14ac:dyDescent="0.4">
      <c r="B168" s="446" t="s">
        <v>178</v>
      </c>
      <c r="C168" s="406"/>
      <c r="D168" s="168">
        <f>M161</f>
        <v>0</v>
      </c>
      <c r="F168" s="3"/>
      <c r="G168" s="3"/>
      <c r="O168" s="74"/>
      <c r="P168" s="446" t="s">
        <v>178</v>
      </c>
      <c r="Q168" s="445"/>
      <c r="R168" s="406"/>
      <c r="S168" s="176">
        <f>AC161</f>
        <v>0</v>
      </c>
      <c r="T168" s="430" t="s">
        <v>103</v>
      </c>
      <c r="U168" s="431"/>
      <c r="V168" s="179">
        <f>D168-S168</f>
        <v>0</v>
      </c>
      <c r="W168" s="466"/>
      <c r="X168" s="466"/>
      <c r="Y168" s="392"/>
      <c r="Z168" s="392"/>
      <c r="AA168" s="392"/>
      <c r="AF168" s="74"/>
      <c r="AG168" s="446" t="s">
        <v>194</v>
      </c>
      <c r="AH168" s="406"/>
      <c r="AI168" s="491">
        <f>AT161</f>
        <v>0</v>
      </c>
      <c r="AJ168" s="492"/>
      <c r="AK168" s="401" t="s">
        <v>195</v>
      </c>
      <c r="AL168" s="401"/>
      <c r="AM168" s="43">
        <f>IF($S$84&lt;&gt;0, S168+AM88-AI168, D168+AM88-AI168)</f>
        <v>0</v>
      </c>
      <c r="AO168" s="479" t="s">
        <v>88</v>
      </c>
      <c r="AP168" s="469"/>
      <c r="AQ168" s="468"/>
      <c r="AR168" s="469"/>
      <c r="AS168" s="470"/>
    </row>
    <row r="169" spans="1:47" x14ac:dyDescent="0.35">
      <c r="B169" s="446" t="s">
        <v>167</v>
      </c>
      <c r="C169" s="406"/>
      <c r="D169" s="85" t="e">
        <f>L161/(L161+K161)</f>
        <v>#DIV/0!</v>
      </c>
      <c r="F169" s="3"/>
      <c r="G169" s="3"/>
      <c r="O169" s="74"/>
      <c r="P169" s="446" t="s">
        <v>167</v>
      </c>
      <c r="Q169" s="445"/>
      <c r="R169" s="406"/>
      <c r="S169" s="122" t="e">
        <f>AB161/(AA161+AB161)</f>
        <v>#DIV/0!</v>
      </c>
      <c r="T169" s="138"/>
      <c r="U169" s="29"/>
      <c r="AF169" s="74"/>
      <c r="AG169" s="511" t="s">
        <v>201</v>
      </c>
      <c r="AH169" s="513"/>
      <c r="AI169" s="493" t="e">
        <f>AQ159/AQ161</f>
        <v>#DIV/0!</v>
      </c>
      <c r="AJ169" s="494"/>
    </row>
    <row r="170" spans="1:47" ht="16" thickBot="1" x14ac:dyDescent="0.4">
      <c r="B170" s="464" t="s">
        <v>138</v>
      </c>
      <c r="C170" s="431"/>
      <c r="D170" s="37" t="e">
        <f>D173 &amp; D174 &amp; D175</f>
        <v>#DIV/0!</v>
      </c>
      <c r="F170" s="3"/>
      <c r="G170" s="3"/>
      <c r="O170" s="74"/>
      <c r="P170" s="464" t="s">
        <v>138</v>
      </c>
      <c r="Q170" s="465"/>
      <c r="R170" s="431"/>
      <c r="S170" s="123" t="e">
        <f>S173 &amp; S174 &amp; S175</f>
        <v>#DIV/0!</v>
      </c>
      <c r="T170" s="29"/>
      <c r="U170" s="29"/>
      <c r="AF170" s="74"/>
      <c r="AG170" s="514" t="s">
        <v>202</v>
      </c>
      <c r="AH170" s="516"/>
      <c r="AI170" s="475" t="e">
        <f>(AR159)/(AR161+AS161)</f>
        <v>#DIV/0!</v>
      </c>
      <c r="AJ170" s="476"/>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53" t="s">
        <v>92</v>
      </c>
      <c r="B178" s="454"/>
      <c r="C178" s="454"/>
      <c r="D178" s="454"/>
      <c r="E178" s="454"/>
      <c r="F178" s="454"/>
      <c r="G178" s="454"/>
      <c r="H178" s="454"/>
      <c r="I178" s="454"/>
      <c r="J178" s="454"/>
      <c r="K178" s="454"/>
      <c r="L178" s="454"/>
      <c r="M178" s="455"/>
      <c r="P178" s="415" t="s">
        <v>250</v>
      </c>
      <c r="Q178" s="416"/>
      <c r="R178" s="416"/>
      <c r="S178" s="416"/>
      <c r="T178" s="416"/>
      <c r="U178" s="416"/>
      <c r="V178" s="416"/>
      <c r="W178" s="416"/>
      <c r="X178" s="416"/>
      <c r="Y178" s="416"/>
      <c r="Z178" s="416"/>
      <c r="AA178" s="416"/>
      <c r="AB178" s="416"/>
      <c r="AC178" s="416"/>
      <c r="AD178" s="417"/>
      <c r="AG178" s="500" t="s">
        <v>262</v>
      </c>
      <c r="AH178" s="501"/>
      <c r="AI178" s="501"/>
      <c r="AJ178" s="501"/>
      <c r="AK178" s="501"/>
      <c r="AL178" s="501"/>
      <c r="AM178" s="501"/>
      <c r="AN178" s="501"/>
      <c r="AO178" s="501"/>
      <c r="AP178" s="501"/>
      <c r="AQ178" s="501"/>
      <c r="AR178" s="501"/>
      <c r="AS178" s="501"/>
      <c r="AT178" s="501"/>
      <c r="AU178" s="502"/>
    </row>
    <row r="179" spans="1:47" s="21" customFormat="1" x14ac:dyDescent="0.35">
      <c r="A179" s="365" t="s">
        <v>6</v>
      </c>
      <c r="B179" s="366"/>
      <c r="C179" s="366"/>
      <c r="D179" s="366"/>
      <c r="E179" s="366"/>
      <c r="F179" s="366"/>
      <c r="G179" s="366"/>
      <c r="H179" s="366"/>
      <c r="I179" s="366"/>
      <c r="J179" s="366"/>
      <c r="K179" s="366"/>
      <c r="L179" s="366"/>
      <c r="M179" s="436"/>
      <c r="P179" s="365" t="s">
        <v>46</v>
      </c>
      <c r="Q179" s="366"/>
      <c r="R179" s="366"/>
      <c r="S179" s="366"/>
      <c r="T179" s="366"/>
      <c r="U179" s="366"/>
      <c r="V179" s="366"/>
      <c r="W179" s="366"/>
      <c r="X179" s="366"/>
      <c r="Y179" s="366"/>
      <c r="Z179" s="366"/>
      <c r="AA179" s="366"/>
      <c r="AB179" s="366"/>
      <c r="AC179" s="366"/>
      <c r="AD179" s="436"/>
      <c r="AG179" s="365" t="s">
        <v>262</v>
      </c>
      <c r="AH179" s="366"/>
      <c r="AI179" s="366"/>
      <c r="AJ179" s="366"/>
      <c r="AK179" s="366"/>
      <c r="AL179" s="366"/>
      <c r="AM179" s="366"/>
      <c r="AN179" s="366"/>
      <c r="AO179" s="366"/>
      <c r="AP179" s="366"/>
      <c r="AQ179" s="366"/>
      <c r="AR179" s="366"/>
      <c r="AS179" s="366"/>
      <c r="AT179" s="366"/>
      <c r="AU179" s="436"/>
    </row>
    <row r="180" spans="1:47" s="96" customFormat="1" x14ac:dyDescent="0.35">
      <c r="A180" s="365" t="s">
        <v>220</v>
      </c>
      <c r="B180" s="366"/>
      <c r="C180" s="413"/>
      <c r="D180" s="413"/>
      <c r="E180" s="413"/>
      <c r="F180" s="413"/>
      <c r="G180" s="100" t="s">
        <v>221</v>
      </c>
      <c r="H180" s="413"/>
      <c r="I180" s="413"/>
      <c r="J180" s="413"/>
      <c r="K180" s="413"/>
      <c r="L180" s="413"/>
      <c r="M180" s="420"/>
      <c r="P180" s="365" t="s">
        <v>220</v>
      </c>
      <c r="Q180" s="366"/>
      <c r="R180" s="413"/>
      <c r="S180" s="413"/>
      <c r="T180" s="413"/>
      <c r="U180" s="413"/>
      <c r="V180" s="413"/>
      <c r="W180" s="100" t="s">
        <v>221</v>
      </c>
      <c r="X180" s="413"/>
      <c r="Y180" s="413"/>
      <c r="Z180" s="413"/>
      <c r="AA180" s="413"/>
      <c r="AB180" s="413"/>
      <c r="AC180" s="413"/>
      <c r="AD180" s="420"/>
      <c r="AG180" s="365" t="s">
        <v>220</v>
      </c>
      <c r="AH180" s="366"/>
      <c r="AI180" s="413"/>
      <c r="AJ180" s="413"/>
      <c r="AK180" s="413"/>
      <c r="AL180" s="413"/>
      <c r="AM180" s="413"/>
      <c r="AN180" s="100" t="s">
        <v>221</v>
      </c>
      <c r="AO180" s="413"/>
      <c r="AP180" s="413"/>
      <c r="AQ180" s="413"/>
      <c r="AR180" s="413"/>
      <c r="AS180" s="413"/>
      <c r="AT180" s="413"/>
      <c r="AU180" s="420"/>
    </row>
    <row r="181" spans="1:47" x14ac:dyDescent="0.35">
      <c r="A181" s="365" t="s">
        <v>0</v>
      </c>
      <c r="B181" s="366"/>
      <c r="C181" s="414"/>
      <c r="D181" s="414"/>
      <c r="E181" s="414"/>
      <c r="F181" s="414"/>
      <c r="G181" s="414"/>
      <c r="H181" s="414"/>
      <c r="I181" s="414"/>
      <c r="J181" s="414"/>
      <c r="K181" s="414"/>
      <c r="L181" s="414"/>
      <c r="M181" s="422"/>
      <c r="P181" s="365" t="s">
        <v>0</v>
      </c>
      <c r="Q181" s="366"/>
      <c r="R181" s="414"/>
      <c r="S181" s="414"/>
      <c r="T181" s="414"/>
      <c r="U181" s="414"/>
      <c r="V181" s="414"/>
      <c r="W181" s="414"/>
      <c r="X181" s="414"/>
      <c r="Y181" s="414"/>
      <c r="Z181" s="414"/>
      <c r="AA181" s="414"/>
      <c r="AB181" s="414"/>
      <c r="AC181" s="414"/>
      <c r="AD181" s="422"/>
      <c r="AG181" s="365" t="s">
        <v>0</v>
      </c>
      <c r="AH181" s="366"/>
      <c r="AI181" s="414"/>
      <c r="AJ181" s="414"/>
      <c r="AK181" s="414"/>
      <c r="AL181" s="414"/>
      <c r="AM181" s="414"/>
      <c r="AN181" s="414"/>
      <c r="AO181" s="414"/>
      <c r="AP181" s="414"/>
      <c r="AQ181" s="414"/>
      <c r="AR181" s="414"/>
      <c r="AS181" s="414"/>
      <c r="AT181" s="414"/>
      <c r="AU181" s="422"/>
    </row>
    <row r="182" spans="1:47" x14ac:dyDescent="0.35">
      <c r="A182" s="365" t="s">
        <v>91</v>
      </c>
      <c r="B182" s="366"/>
      <c r="C182" s="414"/>
      <c r="D182" s="414"/>
      <c r="E182" s="414"/>
      <c r="F182" s="414"/>
      <c r="G182" s="414"/>
      <c r="H182" s="414"/>
      <c r="I182" s="414"/>
      <c r="J182" s="414"/>
      <c r="K182" s="414"/>
      <c r="L182" s="414"/>
      <c r="M182" s="422"/>
      <c r="P182" s="365" t="s">
        <v>91</v>
      </c>
      <c r="Q182" s="366"/>
      <c r="R182" s="414"/>
      <c r="S182" s="414"/>
      <c r="T182" s="414"/>
      <c r="U182" s="414"/>
      <c r="V182" s="414"/>
      <c r="W182" s="414"/>
      <c r="X182" s="414"/>
      <c r="Y182" s="414"/>
      <c r="Z182" s="414"/>
      <c r="AA182" s="414"/>
      <c r="AB182" s="414"/>
      <c r="AC182" s="414"/>
      <c r="AD182" s="422"/>
      <c r="AG182" s="365" t="s">
        <v>91</v>
      </c>
      <c r="AH182" s="366"/>
      <c r="AI182" s="414"/>
      <c r="AJ182" s="414"/>
      <c r="AK182" s="414"/>
      <c r="AL182" s="414"/>
      <c r="AM182" s="414"/>
      <c r="AN182" s="414"/>
      <c r="AO182" s="414"/>
      <c r="AP182" s="414"/>
      <c r="AQ182" s="414"/>
      <c r="AR182" s="414"/>
      <c r="AS182" s="414"/>
      <c r="AT182" s="414"/>
      <c r="AU182" s="422"/>
    </row>
    <row r="183" spans="1:47" ht="16" thickBot="1" x14ac:dyDescent="0.4">
      <c r="A183" s="423" t="s">
        <v>2</v>
      </c>
      <c r="B183" s="424"/>
      <c r="C183" s="425"/>
      <c r="D183" s="425"/>
      <c r="E183" s="425"/>
      <c r="F183" s="425"/>
      <c r="G183" s="425"/>
      <c r="H183" s="425"/>
      <c r="I183" s="425"/>
      <c r="J183" s="425"/>
      <c r="K183" s="425"/>
      <c r="L183" s="425"/>
      <c r="M183" s="426"/>
      <c r="P183" s="423" t="s">
        <v>2</v>
      </c>
      <c r="Q183" s="424"/>
      <c r="R183" s="425"/>
      <c r="S183" s="425"/>
      <c r="T183" s="425"/>
      <c r="U183" s="425"/>
      <c r="V183" s="425"/>
      <c r="W183" s="425"/>
      <c r="X183" s="425"/>
      <c r="Y183" s="425"/>
      <c r="Z183" s="425"/>
      <c r="AA183" s="425"/>
      <c r="AB183" s="425"/>
      <c r="AC183" s="425"/>
      <c r="AD183" s="426"/>
      <c r="AG183" s="423" t="s">
        <v>2</v>
      </c>
      <c r="AH183" s="424"/>
      <c r="AI183" s="425"/>
      <c r="AJ183" s="425"/>
      <c r="AK183" s="425"/>
      <c r="AL183" s="425"/>
      <c r="AM183" s="425"/>
      <c r="AN183" s="425"/>
      <c r="AO183" s="425"/>
      <c r="AP183" s="425"/>
      <c r="AQ183" s="425"/>
      <c r="AR183" s="425"/>
      <c r="AS183" s="425"/>
      <c r="AT183" s="425"/>
      <c r="AU183" s="426"/>
    </row>
    <row r="184" spans="1:47" ht="16" thickBot="1" x14ac:dyDescent="0.4">
      <c r="F184" s="3"/>
      <c r="G184" s="3"/>
    </row>
    <row r="185" spans="1:47" s="21" customFormat="1" x14ac:dyDescent="0.35">
      <c r="A185" s="372" t="s">
        <v>79</v>
      </c>
      <c r="B185" s="373"/>
      <c r="C185" s="373"/>
      <c r="D185" s="373"/>
      <c r="E185" s="373"/>
      <c r="F185" s="373"/>
      <c r="G185" s="373"/>
      <c r="H185" s="373"/>
      <c r="I185" s="373"/>
      <c r="J185" s="373"/>
      <c r="K185" s="373"/>
      <c r="L185" s="373"/>
      <c r="M185" s="427"/>
      <c r="P185" s="372" t="s">
        <v>79</v>
      </c>
      <c r="Q185" s="373"/>
      <c r="R185" s="373"/>
      <c r="S185" s="373"/>
      <c r="T185" s="373"/>
      <c r="U185" s="373"/>
      <c r="V185" s="373"/>
      <c r="W185" s="373"/>
      <c r="X185" s="373"/>
      <c r="Y185" s="373"/>
      <c r="Z185" s="373"/>
      <c r="AA185" s="373"/>
      <c r="AB185" s="373"/>
      <c r="AC185" s="373"/>
      <c r="AD185" s="427"/>
      <c r="AG185" s="372" t="s">
        <v>79</v>
      </c>
      <c r="AH185" s="373"/>
      <c r="AI185" s="373"/>
      <c r="AJ185" s="373"/>
      <c r="AK185" s="373"/>
      <c r="AL185" s="373"/>
      <c r="AM185" s="373"/>
      <c r="AN185" s="373"/>
      <c r="AO185" s="373"/>
      <c r="AP185" s="373"/>
      <c r="AQ185" s="373"/>
      <c r="AR185" s="373"/>
      <c r="AS185" s="373"/>
      <c r="AT185" s="373"/>
      <c r="AU185" s="427"/>
    </row>
    <row r="186" spans="1:47" s="21" customFormat="1" x14ac:dyDescent="0.35">
      <c r="A186" s="103"/>
      <c r="B186" s="101" t="s">
        <v>80</v>
      </c>
      <c r="C186" s="371" t="s">
        <v>13</v>
      </c>
      <c r="D186" s="371"/>
      <c r="E186" s="101" t="s">
        <v>14</v>
      </c>
      <c r="F186" s="101" t="s">
        <v>164</v>
      </c>
      <c r="G186" s="101" t="s">
        <v>64</v>
      </c>
      <c r="H186" s="108" t="s">
        <v>144</v>
      </c>
      <c r="I186" s="101" t="s">
        <v>76</v>
      </c>
      <c r="J186" s="101" t="s">
        <v>77</v>
      </c>
      <c r="K186" s="108" t="s">
        <v>78</v>
      </c>
      <c r="L186" s="101" t="s">
        <v>143</v>
      </c>
      <c r="M186" s="41" t="s">
        <v>18</v>
      </c>
      <c r="P186" s="103"/>
      <c r="Q186" s="101" t="s">
        <v>80</v>
      </c>
      <c r="R186" s="371" t="s">
        <v>13</v>
      </c>
      <c r="S186" s="371"/>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371" t="s">
        <v>13</v>
      </c>
      <c r="AJ186" s="371"/>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66"/>
      <c r="D187" s="366"/>
      <c r="E187" s="100"/>
      <c r="F187" s="13">
        <v>0</v>
      </c>
      <c r="G187" s="13">
        <v>0</v>
      </c>
      <c r="H187" s="14">
        <f>SUM(F187:G187)</f>
        <v>0</v>
      </c>
      <c r="I187" s="13">
        <v>0</v>
      </c>
      <c r="J187" s="13">
        <v>0</v>
      </c>
      <c r="K187" s="14">
        <f>SUM(I187:J187)</f>
        <v>0</v>
      </c>
      <c r="L187" s="13">
        <v>0</v>
      </c>
      <c r="M187" s="15">
        <f>SUM(H187, K187, L187)</f>
        <v>0</v>
      </c>
      <c r="N187" s="5"/>
      <c r="P187" s="157">
        <v>1</v>
      </c>
      <c r="Q187" s="104"/>
      <c r="R187" s="366"/>
      <c r="S187" s="366"/>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6"/>
      <c r="AJ187" s="366"/>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66"/>
      <c r="D188" s="366"/>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6"/>
      <c r="S188" s="366"/>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6"/>
      <c r="AJ188" s="366"/>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66"/>
      <c r="D189" s="366"/>
      <c r="E189" s="100"/>
      <c r="F189" s="13">
        <v>0</v>
      </c>
      <c r="G189" s="13">
        <v>0</v>
      </c>
      <c r="H189" s="14">
        <f t="shared" si="117"/>
        <v>0</v>
      </c>
      <c r="I189" s="13">
        <v>0</v>
      </c>
      <c r="J189" s="13">
        <v>0</v>
      </c>
      <c r="K189" s="14">
        <f t="shared" si="118"/>
        <v>0</v>
      </c>
      <c r="L189" s="13">
        <v>0</v>
      </c>
      <c r="M189" s="15">
        <f t="shared" si="119"/>
        <v>0</v>
      </c>
      <c r="N189" s="5"/>
      <c r="P189" s="157">
        <v>3</v>
      </c>
      <c r="Q189" s="104"/>
      <c r="R189" s="366"/>
      <c r="S189" s="366"/>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6"/>
      <c r="AJ189" s="366"/>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66"/>
      <c r="D190" s="366"/>
      <c r="E190" s="100"/>
      <c r="F190" s="13">
        <v>0</v>
      </c>
      <c r="G190" s="13">
        <v>0</v>
      </c>
      <c r="H190" s="14">
        <f>SUM(F190:G190)</f>
        <v>0</v>
      </c>
      <c r="I190" s="13">
        <v>0</v>
      </c>
      <c r="J190" s="13">
        <v>0</v>
      </c>
      <c r="K190" s="14">
        <f t="shared" si="118"/>
        <v>0</v>
      </c>
      <c r="L190" s="13">
        <v>0</v>
      </c>
      <c r="M190" s="15">
        <f t="shared" si="119"/>
        <v>0</v>
      </c>
      <c r="N190" s="5"/>
      <c r="P190" s="157">
        <v>4</v>
      </c>
      <c r="Q190" s="104"/>
      <c r="R190" s="366"/>
      <c r="S190" s="366"/>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6"/>
      <c r="AJ190" s="366"/>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66"/>
      <c r="D191" s="366"/>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6"/>
      <c r="S191" s="366"/>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6"/>
      <c r="AJ191" s="366"/>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66"/>
      <c r="D192" s="366"/>
      <c r="E192" s="100"/>
      <c r="F192" s="13">
        <v>0</v>
      </c>
      <c r="G192" s="13">
        <v>0</v>
      </c>
      <c r="H192" s="14">
        <f t="shared" si="124"/>
        <v>0</v>
      </c>
      <c r="I192" s="13">
        <v>0</v>
      </c>
      <c r="J192" s="13">
        <v>0</v>
      </c>
      <c r="K192" s="14">
        <f>SUM(I192:J192)</f>
        <v>0</v>
      </c>
      <c r="L192" s="13">
        <v>0</v>
      </c>
      <c r="M192" s="15">
        <f t="shared" si="119"/>
        <v>0</v>
      </c>
      <c r="N192" s="5"/>
      <c r="P192" s="157">
        <v>6</v>
      </c>
      <c r="Q192" s="104"/>
      <c r="R192" s="366"/>
      <c r="S192" s="366"/>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6"/>
      <c r="AJ192" s="366"/>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459" t="s">
        <v>173</v>
      </c>
      <c r="B193" s="414"/>
      <c r="C193" s="366">
        <v>0</v>
      </c>
      <c r="D193" s="366"/>
      <c r="E193" s="100"/>
      <c r="F193" s="13">
        <v>0</v>
      </c>
      <c r="G193" s="13">
        <v>0</v>
      </c>
      <c r="H193" s="14">
        <f t="shared" si="124"/>
        <v>0</v>
      </c>
      <c r="I193" s="13">
        <v>0</v>
      </c>
      <c r="J193" s="13">
        <v>0</v>
      </c>
      <c r="K193" s="14">
        <f t="shared" si="118"/>
        <v>0</v>
      </c>
      <c r="L193" s="13">
        <v>0</v>
      </c>
      <c r="M193" s="15">
        <f t="shared" si="119"/>
        <v>0</v>
      </c>
      <c r="N193" s="5"/>
      <c r="P193" s="459" t="s">
        <v>173</v>
      </c>
      <c r="Q193" s="414"/>
      <c r="R193" s="366">
        <v>0</v>
      </c>
      <c r="S193" s="366"/>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9" t="s">
        <v>173</v>
      </c>
      <c r="AH193" s="414"/>
      <c r="AI193" s="366">
        <v>0</v>
      </c>
      <c r="AJ193" s="366"/>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457" t="s">
        <v>199</v>
      </c>
      <c r="B194" s="458"/>
      <c r="C194" s="456">
        <f>COUNTA(B187:B192)+C193</f>
        <v>0</v>
      </c>
      <c r="D194" s="456"/>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69">
        <f>COUNTA(Q187:Q192)+R193</f>
        <v>0</v>
      </c>
      <c r="S194" s="36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1">
        <f>COUNTA(AH187:AH192)+AI193</f>
        <v>0</v>
      </c>
      <c r="AJ194" s="421"/>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72" t="s">
        <v>179</v>
      </c>
      <c r="B196" s="373"/>
      <c r="C196" s="373"/>
      <c r="D196" s="373"/>
      <c r="E196" s="373"/>
      <c r="F196" s="373"/>
      <c r="G196" s="373"/>
      <c r="H196" s="373"/>
      <c r="I196" s="373"/>
      <c r="J196" s="373"/>
      <c r="K196" s="373"/>
      <c r="L196" s="373"/>
      <c r="M196" s="427"/>
      <c r="P196" s="372" t="s">
        <v>179</v>
      </c>
      <c r="Q196" s="373"/>
      <c r="R196" s="373"/>
      <c r="S196" s="373"/>
      <c r="T196" s="373"/>
      <c r="U196" s="373"/>
      <c r="V196" s="373"/>
      <c r="W196" s="373"/>
      <c r="X196" s="373"/>
      <c r="Y196" s="373"/>
      <c r="Z196" s="373"/>
      <c r="AA196" s="373"/>
      <c r="AB196" s="373"/>
      <c r="AC196" s="373"/>
      <c r="AD196" s="106"/>
      <c r="AG196" s="372" t="s">
        <v>179</v>
      </c>
      <c r="AH196" s="373"/>
      <c r="AI196" s="373"/>
      <c r="AJ196" s="373"/>
      <c r="AK196" s="373"/>
      <c r="AL196" s="373"/>
      <c r="AM196" s="373"/>
      <c r="AN196" s="373"/>
      <c r="AO196" s="373"/>
      <c r="AP196" s="373"/>
      <c r="AQ196" s="373"/>
      <c r="AR196" s="373"/>
      <c r="AS196" s="373"/>
      <c r="AT196" s="373"/>
      <c r="AU196" s="106"/>
    </row>
    <row r="197" spans="1:47" s="21" customFormat="1" ht="31.5" customHeight="1" x14ac:dyDescent="0.35">
      <c r="A197" s="418" t="s">
        <v>181</v>
      </c>
      <c r="B197" s="371"/>
      <c r="C197" s="371" t="s">
        <v>13</v>
      </c>
      <c r="D197" s="371"/>
      <c r="E197" s="101" t="s">
        <v>14</v>
      </c>
      <c r="F197" s="101" t="s">
        <v>164</v>
      </c>
      <c r="G197" s="101" t="s">
        <v>64</v>
      </c>
      <c r="H197" s="108" t="s">
        <v>144</v>
      </c>
      <c r="I197" s="101" t="s">
        <v>76</v>
      </c>
      <c r="J197" s="101" t="s">
        <v>77</v>
      </c>
      <c r="K197" s="108" t="s">
        <v>78</v>
      </c>
      <c r="L197" s="101" t="s">
        <v>143</v>
      </c>
      <c r="M197" s="41" t="s">
        <v>18</v>
      </c>
      <c r="P197" s="418" t="s">
        <v>181</v>
      </c>
      <c r="Q197" s="371"/>
      <c r="R197" s="371" t="s">
        <v>13</v>
      </c>
      <c r="S197" s="371"/>
      <c r="T197" s="101" t="s">
        <v>14</v>
      </c>
      <c r="U197" s="108" t="s">
        <v>106</v>
      </c>
      <c r="V197" s="101" t="s">
        <v>164</v>
      </c>
      <c r="W197" s="101" t="s">
        <v>64</v>
      </c>
      <c r="X197" s="108" t="s">
        <v>144</v>
      </c>
      <c r="Y197" s="101" t="s">
        <v>76</v>
      </c>
      <c r="Z197" s="101" t="s">
        <v>77</v>
      </c>
      <c r="AA197" s="108" t="s">
        <v>78</v>
      </c>
      <c r="AB197" s="101" t="s">
        <v>143</v>
      </c>
      <c r="AC197" s="108" t="s">
        <v>18</v>
      </c>
      <c r="AD197" s="41" t="s">
        <v>109</v>
      </c>
      <c r="AG197" s="418" t="s">
        <v>181</v>
      </c>
      <c r="AH197" s="371"/>
      <c r="AI197" s="371" t="s">
        <v>13</v>
      </c>
      <c r="AJ197" s="371"/>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65">
        <v>0</v>
      </c>
      <c r="B198" s="366"/>
      <c r="C198" s="366" t="s">
        <v>19</v>
      </c>
      <c r="D198" s="366"/>
      <c r="E198" s="100"/>
      <c r="F198" s="13">
        <v>0</v>
      </c>
      <c r="G198" s="13">
        <v>0</v>
      </c>
      <c r="H198" s="14">
        <f>SUM(F198:G198)</f>
        <v>0</v>
      </c>
      <c r="I198" s="13">
        <v>0</v>
      </c>
      <c r="J198" s="13">
        <v>0</v>
      </c>
      <c r="K198" s="14">
        <f>SUM(I198:J198)</f>
        <v>0</v>
      </c>
      <c r="L198" s="13">
        <v>0</v>
      </c>
      <c r="M198" s="15">
        <f>SUM(H198, K198, L198)</f>
        <v>0</v>
      </c>
      <c r="N198" s="6"/>
      <c r="P198" s="365">
        <v>0</v>
      </c>
      <c r="Q198" s="366"/>
      <c r="R198" s="366" t="s">
        <v>19</v>
      </c>
      <c r="S198" s="366"/>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5">
        <v>0</v>
      </c>
      <c r="AH198" s="366"/>
      <c r="AI198" s="366" t="s">
        <v>19</v>
      </c>
      <c r="AJ198" s="366"/>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65">
        <v>0</v>
      </c>
      <c r="B199" s="366"/>
      <c r="C199" s="366" t="s">
        <v>20</v>
      </c>
      <c r="D199" s="366"/>
      <c r="E199" s="100"/>
      <c r="F199" s="13">
        <v>0</v>
      </c>
      <c r="G199" s="13">
        <v>0</v>
      </c>
      <c r="H199" s="14">
        <f t="shared" ref="H199" si="133">SUM(F199:G199)</f>
        <v>0</v>
      </c>
      <c r="I199" s="13">
        <v>0</v>
      </c>
      <c r="J199" s="13">
        <v>0</v>
      </c>
      <c r="K199" s="14">
        <f>SUM(I199:J199)</f>
        <v>0</v>
      </c>
      <c r="L199" s="13">
        <v>0</v>
      </c>
      <c r="M199" s="15">
        <f t="shared" ref="M199:M201" si="134">SUM(H199, K199, L199)</f>
        <v>0</v>
      </c>
      <c r="N199" s="6"/>
      <c r="P199" s="365">
        <v>0</v>
      </c>
      <c r="Q199" s="366"/>
      <c r="R199" s="366" t="s">
        <v>20</v>
      </c>
      <c r="S199" s="366"/>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5">
        <v>0</v>
      </c>
      <c r="AH199" s="366"/>
      <c r="AI199" s="366" t="s">
        <v>20</v>
      </c>
      <c r="AJ199" s="366"/>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65">
        <v>0</v>
      </c>
      <c r="B200" s="366"/>
      <c r="C200" s="366" t="s">
        <v>21</v>
      </c>
      <c r="D200" s="366"/>
      <c r="E200" s="100"/>
      <c r="F200" s="13">
        <v>0</v>
      </c>
      <c r="G200" s="13">
        <v>0</v>
      </c>
      <c r="H200" s="14">
        <f>SUM(F200:G200)</f>
        <v>0</v>
      </c>
      <c r="I200" s="13">
        <v>0</v>
      </c>
      <c r="J200" s="13">
        <v>0</v>
      </c>
      <c r="K200" s="14">
        <f t="shared" ref="K200:K202" si="138">SUM(I200:J200)</f>
        <v>0</v>
      </c>
      <c r="L200" s="13">
        <v>0</v>
      </c>
      <c r="M200" s="15">
        <f t="shared" si="134"/>
        <v>0</v>
      </c>
      <c r="N200" s="6"/>
      <c r="P200" s="365">
        <v>0</v>
      </c>
      <c r="Q200" s="366"/>
      <c r="R200" s="366" t="s">
        <v>21</v>
      </c>
      <c r="S200" s="366"/>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5">
        <v>0</v>
      </c>
      <c r="AH200" s="366"/>
      <c r="AI200" s="366" t="s">
        <v>21</v>
      </c>
      <c r="AJ200" s="366"/>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65">
        <v>0</v>
      </c>
      <c r="B201" s="366"/>
      <c r="C201" s="366" t="s">
        <v>22</v>
      </c>
      <c r="D201" s="366"/>
      <c r="E201" s="100"/>
      <c r="F201" s="13">
        <v>0</v>
      </c>
      <c r="G201" s="13">
        <v>0</v>
      </c>
      <c r="H201" s="14">
        <f t="shared" ref="H201:H202" si="139">SUM(F201:G201)</f>
        <v>0</v>
      </c>
      <c r="I201" s="13">
        <v>0</v>
      </c>
      <c r="J201" s="13">
        <v>0</v>
      </c>
      <c r="K201" s="14">
        <f>SUM(I201:J201)</f>
        <v>0</v>
      </c>
      <c r="L201" s="13">
        <v>0</v>
      </c>
      <c r="M201" s="15">
        <f t="shared" si="134"/>
        <v>0</v>
      </c>
      <c r="N201" s="6"/>
      <c r="P201" s="365">
        <v>0</v>
      </c>
      <c r="Q201" s="366"/>
      <c r="R201" s="366" t="s">
        <v>22</v>
      </c>
      <c r="S201" s="366"/>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5">
        <v>0</v>
      </c>
      <c r="AH201" s="366"/>
      <c r="AI201" s="366" t="s">
        <v>22</v>
      </c>
      <c r="AJ201" s="366"/>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65">
        <v>0</v>
      </c>
      <c r="B202" s="366"/>
      <c r="C202" s="366" t="s">
        <v>23</v>
      </c>
      <c r="D202" s="366"/>
      <c r="E202" s="100"/>
      <c r="F202" s="13">
        <v>0</v>
      </c>
      <c r="G202" s="13">
        <v>0</v>
      </c>
      <c r="H202" s="14">
        <f t="shared" si="139"/>
        <v>0</v>
      </c>
      <c r="I202" s="13">
        <v>0</v>
      </c>
      <c r="J202" s="13">
        <v>0</v>
      </c>
      <c r="K202" s="14">
        <f t="shared" si="138"/>
        <v>0</v>
      </c>
      <c r="L202" s="13">
        <v>0</v>
      </c>
      <c r="M202" s="15">
        <f>SUM(H202, K202, L202)</f>
        <v>0</v>
      </c>
      <c r="N202" s="6"/>
      <c r="P202" s="365">
        <v>0</v>
      </c>
      <c r="Q202" s="366"/>
      <c r="R202" s="366" t="s">
        <v>23</v>
      </c>
      <c r="S202" s="366"/>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5">
        <v>0</v>
      </c>
      <c r="AH202" s="366"/>
      <c r="AI202" s="366" t="s">
        <v>23</v>
      </c>
      <c r="AJ202" s="366"/>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456">
        <f>SUM(A198:B202)</f>
        <v>0</v>
      </c>
      <c r="D203" s="456"/>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69">
        <f>SUM(P198:Q202)</f>
        <v>0</v>
      </c>
      <c r="S203" s="36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1">
        <f>SUM(AG198:AH202)</f>
        <v>0</v>
      </c>
      <c r="AJ203" s="421"/>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452"/>
      <c r="B204" s="452"/>
      <c r="C204" s="452"/>
      <c r="D204" s="452"/>
      <c r="E204" s="452"/>
      <c r="F204" s="452"/>
      <c r="G204" s="452"/>
      <c r="H204" s="452"/>
      <c r="I204" s="452"/>
      <c r="J204" s="452"/>
      <c r="K204" s="452"/>
      <c r="L204" s="452"/>
      <c r="M204" s="452"/>
      <c r="N204" s="6"/>
      <c r="P204" s="452"/>
      <c r="Q204" s="452"/>
      <c r="R204" s="452"/>
      <c r="S204" s="452"/>
      <c r="T204" s="452"/>
      <c r="U204" s="452"/>
      <c r="V204" s="452"/>
      <c r="W204" s="452"/>
      <c r="X204" s="452"/>
      <c r="Y204" s="452"/>
      <c r="Z204" s="452"/>
      <c r="AA204" s="452"/>
      <c r="AB204" s="452"/>
      <c r="AC204" s="452"/>
      <c r="AD204" s="452"/>
      <c r="AE204" s="6"/>
      <c r="AG204" s="452"/>
      <c r="AH204" s="452"/>
      <c r="AI204" s="452"/>
      <c r="AJ204" s="452"/>
      <c r="AK204" s="452"/>
      <c r="AL204" s="452"/>
      <c r="AM204" s="452"/>
      <c r="AN204" s="452"/>
      <c r="AO204" s="452"/>
      <c r="AP204" s="452"/>
      <c r="AQ204" s="452"/>
      <c r="AR204" s="452"/>
      <c r="AS204" s="452"/>
      <c r="AT204" s="452"/>
      <c r="AU204" s="452"/>
    </row>
    <row r="205" spans="1:47" ht="16" thickBot="1" x14ac:dyDescent="0.4">
      <c r="A205" s="462" t="s">
        <v>180</v>
      </c>
      <c r="B205" s="463"/>
      <c r="C205" s="463"/>
      <c r="D205" s="463"/>
      <c r="E205" s="463"/>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60" t="s">
        <v>180</v>
      </c>
      <c r="Q205" s="461"/>
      <c r="R205" s="461"/>
      <c r="S205" s="461"/>
      <c r="T205" s="461"/>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60" t="s">
        <v>180</v>
      </c>
      <c r="AH205" s="461"/>
      <c r="AI205" s="461"/>
      <c r="AJ205" s="461"/>
      <c r="AK205" s="461"/>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72" t="s">
        <v>93</v>
      </c>
      <c r="B207" s="373"/>
      <c r="C207" s="373"/>
      <c r="D207" s="373"/>
      <c r="E207" s="373"/>
      <c r="F207" s="373"/>
      <c r="G207" s="373"/>
      <c r="H207" s="373"/>
      <c r="I207" s="373"/>
      <c r="J207" s="373"/>
      <c r="K207" s="373"/>
      <c r="L207" s="373"/>
      <c r="M207" s="427"/>
      <c r="P207" s="372" t="s">
        <v>93</v>
      </c>
      <c r="Q207" s="373"/>
      <c r="R207" s="373"/>
      <c r="S207" s="373"/>
      <c r="T207" s="373"/>
      <c r="U207" s="373"/>
      <c r="V207" s="373"/>
      <c r="W207" s="373"/>
      <c r="X207" s="373"/>
      <c r="Y207" s="373"/>
      <c r="Z207" s="373"/>
      <c r="AA207" s="373"/>
      <c r="AB207" s="373"/>
      <c r="AC207" s="373"/>
      <c r="AD207" s="106"/>
      <c r="AG207" s="372" t="s">
        <v>93</v>
      </c>
      <c r="AH207" s="373"/>
      <c r="AI207" s="373"/>
      <c r="AJ207" s="373"/>
      <c r="AK207" s="373"/>
      <c r="AL207" s="373"/>
      <c r="AM207" s="373"/>
      <c r="AN207" s="373"/>
      <c r="AO207" s="373"/>
      <c r="AP207" s="373"/>
      <c r="AQ207" s="373"/>
      <c r="AR207" s="373"/>
      <c r="AS207" s="373"/>
      <c r="AT207" s="373"/>
      <c r="AU207" s="106"/>
    </row>
    <row r="208" spans="1:47" s="21" customFormat="1" x14ac:dyDescent="0.35">
      <c r="A208" s="381" t="s">
        <v>24</v>
      </c>
      <c r="B208" s="382"/>
      <c r="C208" s="382"/>
      <c r="D208" s="382"/>
      <c r="E208" s="382"/>
      <c r="F208" s="382"/>
      <c r="G208" s="382"/>
      <c r="H208" s="382"/>
      <c r="I208" s="382"/>
      <c r="J208" s="101" t="s">
        <v>17</v>
      </c>
      <c r="K208" s="101" t="s">
        <v>15</v>
      </c>
      <c r="L208" s="101" t="s">
        <v>16</v>
      </c>
      <c r="M208" s="41" t="s">
        <v>18</v>
      </c>
      <c r="P208" s="381" t="s">
        <v>24</v>
      </c>
      <c r="Q208" s="382"/>
      <c r="R208" s="382"/>
      <c r="S208" s="382"/>
      <c r="T208" s="382"/>
      <c r="U208" s="382"/>
      <c r="V208" s="382"/>
      <c r="W208" s="382"/>
      <c r="X208" s="382"/>
      <c r="Y208" s="108" t="s">
        <v>106</v>
      </c>
      <c r="Z208" s="101" t="s">
        <v>73</v>
      </c>
      <c r="AA208" s="101" t="s">
        <v>15</v>
      </c>
      <c r="AB208" s="101" t="s">
        <v>16</v>
      </c>
      <c r="AC208" s="108" t="s">
        <v>18</v>
      </c>
      <c r="AD208" s="41" t="s">
        <v>109</v>
      </c>
      <c r="AG208" s="381" t="s">
        <v>24</v>
      </c>
      <c r="AH208" s="382"/>
      <c r="AI208" s="382"/>
      <c r="AJ208" s="382"/>
      <c r="AK208" s="382"/>
      <c r="AL208" s="382"/>
      <c r="AM208" s="382"/>
      <c r="AN208" s="382"/>
      <c r="AO208" s="382"/>
      <c r="AP208" s="108" t="s">
        <v>106</v>
      </c>
      <c r="AQ208" s="101" t="s">
        <v>204</v>
      </c>
      <c r="AR208" s="101" t="s">
        <v>15</v>
      </c>
      <c r="AS208" s="101" t="s">
        <v>16</v>
      </c>
      <c r="AT208" s="108" t="s">
        <v>206</v>
      </c>
      <c r="AU208" s="41" t="s">
        <v>252</v>
      </c>
    </row>
    <row r="209" spans="1:47" x14ac:dyDescent="0.35">
      <c r="A209" s="8">
        <v>1</v>
      </c>
      <c r="B209" s="366"/>
      <c r="C209" s="366"/>
      <c r="D209" s="366"/>
      <c r="E209" s="366"/>
      <c r="F209" s="366"/>
      <c r="G209" s="366"/>
      <c r="H209" s="366"/>
      <c r="I209" s="366"/>
      <c r="J209" s="13">
        <v>0</v>
      </c>
      <c r="K209" s="13">
        <v>0</v>
      </c>
      <c r="L209" s="13">
        <v>0</v>
      </c>
      <c r="M209" s="15">
        <f>SUM(J209:L209)</f>
        <v>0</v>
      </c>
      <c r="N209" s="6"/>
      <c r="P209" s="8">
        <v>1</v>
      </c>
      <c r="Q209" s="366"/>
      <c r="R209" s="366"/>
      <c r="S209" s="366"/>
      <c r="T209" s="366"/>
      <c r="U209" s="366"/>
      <c r="V209" s="366"/>
      <c r="W209" s="366"/>
      <c r="X209" s="366"/>
      <c r="Y209" s="95">
        <f>AU129</f>
        <v>0</v>
      </c>
      <c r="Z209" s="13">
        <v>0</v>
      </c>
      <c r="AA209" s="13">
        <v>0</v>
      </c>
      <c r="AB209" s="13">
        <v>0</v>
      </c>
      <c r="AC209" s="60">
        <f>SUM(Z209:AB209)</f>
        <v>0</v>
      </c>
      <c r="AD209" s="61">
        <f>M209-AC209</f>
        <v>0</v>
      </c>
      <c r="AE209" s="6"/>
      <c r="AG209" s="8">
        <v>1</v>
      </c>
      <c r="AH209" s="366"/>
      <c r="AI209" s="366"/>
      <c r="AJ209" s="366"/>
      <c r="AK209" s="366"/>
      <c r="AL209" s="366"/>
      <c r="AM209" s="366"/>
      <c r="AN209" s="366"/>
      <c r="AO209" s="366"/>
      <c r="AP209" s="70">
        <f>AU129</f>
        <v>0</v>
      </c>
      <c r="AQ209" s="13">
        <v>0</v>
      </c>
      <c r="AR209" s="13">
        <v>0</v>
      </c>
      <c r="AS209" s="13">
        <v>0</v>
      </c>
      <c r="AT209" s="44">
        <f>SUM(AQ209:AS209)</f>
        <v>0</v>
      </c>
      <c r="AU209" s="45">
        <f>IF($S$244&lt;&gt;0, AC209+AP209-AT209, M209+AP209-AT209)</f>
        <v>0</v>
      </c>
    </row>
    <row r="210" spans="1:47" x14ac:dyDescent="0.35">
      <c r="A210" s="8">
        <v>2</v>
      </c>
      <c r="B210" s="376"/>
      <c r="C210" s="376"/>
      <c r="D210" s="376"/>
      <c r="E210" s="376"/>
      <c r="F210" s="376"/>
      <c r="G210" s="376"/>
      <c r="H210" s="376"/>
      <c r="I210" s="376"/>
      <c r="J210" s="13">
        <v>0</v>
      </c>
      <c r="K210" s="13">
        <v>0</v>
      </c>
      <c r="L210" s="13">
        <v>0</v>
      </c>
      <c r="M210" s="15">
        <f>SUM(J210:L210)</f>
        <v>0</v>
      </c>
      <c r="N210" s="6"/>
      <c r="P210" s="8">
        <v>2</v>
      </c>
      <c r="Q210" s="376"/>
      <c r="R210" s="376"/>
      <c r="S210" s="376"/>
      <c r="T210" s="376"/>
      <c r="U210" s="376"/>
      <c r="V210" s="376"/>
      <c r="W210" s="376"/>
      <c r="X210" s="376"/>
      <c r="Y210" s="95">
        <f>AU130</f>
        <v>0</v>
      </c>
      <c r="Z210" s="13">
        <v>0</v>
      </c>
      <c r="AA210" s="13">
        <v>0</v>
      </c>
      <c r="AB210" s="13">
        <v>0</v>
      </c>
      <c r="AC210" s="60">
        <f>SUM(Z210:AB210)</f>
        <v>0</v>
      </c>
      <c r="AD210" s="61">
        <f>M210-AC210</f>
        <v>0</v>
      </c>
      <c r="AE210" s="6"/>
      <c r="AG210" s="8">
        <v>2</v>
      </c>
      <c r="AH210" s="376"/>
      <c r="AI210" s="376"/>
      <c r="AJ210" s="376"/>
      <c r="AK210" s="376"/>
      <c r="AL210" s="376"/>
      <c r="AM210" s="376"/>
      <c r="AN210" s="376"/>
      <c r="AO210" s="376"/>
      <c r="AP210" s="70">
        <f>AU130</f>
        <v>0</v>
      </c>
      <c r="AQ210" s="13">
        <v>0</v>
      </c>
      <c r="AR210" s="13">
        <v>0</v>
      </c>
      <c r="AS210" s="13">
        <v>0</v>
      </c>
      <c r="AT210" s="44">
        <f>SUM(AQ210:AS210)</f>
        <v>0</v>
      </c>
      <c r="AU210" s="45">
        <f>IF($S$244&lt;&gt;0, AC210+AP210-AT210, M210+AP210-AT210)</f>
        <v>0</v>
      </c>
    </row>
    <row r="211" spans="1:47" x14ac:dyDescent="0.35">
      <c r="A211" s="8">
        <v>3</v>
      </c>
      <c r="B211" s="376"/>
      <c r="C211" s="376"/>
      <c r="D211" s="376"/>
      <c r="E211" s="376"/>
      <c r="F211" s="376"/>
      <c r="G211" s="376"/>
      <c r="H211" s="376"/>
      <c r="I211" s="376"/>
      <c r="J211" s="13">
        <v>0</v>
      </c>
      <c r="K211" s="13">
        <v>0</v>
      </c>
      <c r="L211" s="13">
        <v>0</v>
      </c>
      <c r="M211" s="15">
        <f>SUM(J211:L211)</f>
        <v>0</v>
      </c>
      <c r="N211" s="6"/>
      <c r="P211" s="8">
        <v>3</v>
      </c>
      <c r="Q211" s="376"/>
      <c r="R211" s="376"/>
      <c r="S211" s="376"/>
      <c r="T211" s="376"/>
      <c r="U211" s="376"/>
      <c r="V211" s="376"/>
      <c r="W211" s="376"/>
      <c r="X211" s="376"/>
      <c r="Y211" s="95">
        <f>AU131</f>
        <v>0</v>
      </c>
      <c r="Z211" s="13">
        <v>0</v>
      </c>
      <c r="AA211" s="13">
        <v>0</v>
      </c>
      <c r="AB211" s="13">
        <v>0</v>
      </c>
      <c r="AC211" s="60">
        <f>SUM(Z211:AB211)</f>
        <v>0</v>
      </c>
      <c r="AD211" s="61">
        <f>M211-AC211</f>
        <v>0</v>
      </c>
      <c r="AE211" s="6"/>
      <c r="AG211" s="8">
        <v>3</v>
      </c>
      <c r="AH211" s="376"/>
      <c r="AI211" s="376"/>
      <c r="AJ211" s="376"/>
      <c r="AK211" s="376"/>
      <c r="AL211" s="376"/>
      <c r="AM211" s="376"/>
      <c r="AN211" s="376"/>
      <c r="AO211" s="376"/>
      <c r="AP211" s="70">
        <f>AU131</f>
        <v>0</v>
      </c>
      <c r="AQ211" s="13">
        <v>0</v>
      </c>
      <c r="AR211" s="13">
        <v>0</v>
      </c>
      <c r="AS211" s="13">
        <v>0</v>
      </c>
      <c r="AT211" s="44">
        <f>SUM(AQ211:AS211)</f>
        <v>0</v>
      </c>
      <c r="AU211" s="45">
        <f>IF($S$244&lt;&gt;0, AC211+AP211-AT211, M211+AP211-AT211)</f>
        <v>0</v>
      </c>
    </row>
    <row r="212" spans="1:47" ht="16" thickBot="1" x14ac:dyDescent="0.4">
      <c r="A212" s="379" t="s">
        <v>25</v>
      </c>
      <c r="B212" s="380"/>
      <c r="C212" s="380"/>
      <c r="D212" s="380"/>
      <c r="E212" s="380"/>
      <c r="F212" s="380"/>
      <c r="G212" s="380"/>
      <c r="H212" s="380"/>
      <c r="I212" s="380"/>
      <c r="J212" s="22">
        <f>SUM(J209:J211)</f>
        <v>0</v>
      </c>
      <c r="K212" s="22">
        <f t="shared" ref="K212:L212" si="153">SUM(K209:K211)</f>
        <v>0</v>
      </c>
      <c r="L212" s="22">
        <f t="shared" si="153"/>
        <v>0</v>
      </c>
      <c r="M212" s="16">
        <f>SUM(J212:L212)</f>
        <v>0</v>
      </c>
      <c r="N212" s="6"/>
      <c r="P212" s="379" t="s">
        <v>25</v>
      </c>
      <c r="Q212" s="380"/>
      <c r="R212" s="380"/>
      <c r="S212" s="380"/>
      <c r="T212" s="380"/>
      <c r="U212" s="380"/>
      <c r="V212" s="380"/>
      <c r="W212" s="380"/>
      <c r="X212" s="380"/>
      <c r="Y212" s="119">
        <f>AU132</f>
        <v>0</v>
      </c>
      <c r="Z212" s="67">
        <f>SUM(Z209:Z211)</f>
        <v>0</v>
      </c>
      <c r="AA212" s="67">
        <f t="shared" ref="AA212:AD212" si="154">SUM(AA209:AA211)</f>
        <v>0</v>
      </c>
      <c r="AB212" s="67">
        <f t="shared" si="154"/>
        <v>0</v>
      </c>
      <c r="AC212" s="67">
        <f t="shared" si="154"/>
        <v>0</v>
      </c>
      <c r="AD212" s="59">
        <f t="shared" si="154"/>
        <v>0</v>
      </c>
      <c r="AE212" s="6"/>
      <c r="AG212" s="379" t="s">
        <v>25</v>
      </c>
      <c r="AH212" s="380"/>
      <c r="AI212" s="380"/>
      <c r="AJ212" s="380"/>
      <c r="AK212" s="380"/>
      <c r="AL212" s="380"/>
      <c r="AM212" s="380"/>
      <c r="AN212" s="380"/>
      <c r="AO212" s="380"/>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72" t="s">
        <v>33</v>
      </c>
      <c r="B214" s="373"/>
      <c r="C214" s="373"/>
      <c r="D214" s="373"/>
      <c r="E214" s="373"/>
      <c r="F214" s="373"/>
      <c r="G214" s="373"/>
      <c r="H214" s="373"/>
      <c r="I214" s="373"/>
      <c r="J214" s="163" t="s">
        <v>17</v>
      </c>
      <c r="K214" s="163" t="s">
        <v>15</v>
      </c>
      <c r="L214" s="163" t="s">
        <v>16</v>
      </c>
      <c r="M214" s="106" t="s">
        <v>18</v>
      </c>
      <c r="P214" s="372" t="s">
        <v>33</v>
      </c>
      <c r="Q214" s="373"/>
      <c r="R214" s="373"/>
      <c r="S214" s="373"/>
      <c r="T214" s="373"/>
      <c r="U214" s="373"/>
      <c r="V214" s="373"/>
      <c r="W214" s="373"/>
      <c r="X214" s="373"/>
      <c r="Y214" s="99" t="s">
        <v>106</v>
      </c>
      <c r="Z214" s="163" t="s">
        <v>73</v>
      </c>
      <c r="AA214" s="163" t="s">
        <v>15</v>
      </c>
      <c r="AB214" s="163" t="s">
        <v>16</v>
      </c>
      <c r="AC214" s="99" t="s">
        <v>18</v>
      </c>
      <c r="AD214" s="106" t="s">
        <v>109</v>
      </c>
      <c r="AG214" s="372" t="s">
        <v>33</v>
      </c>
      <c r="AH214" s="373"/>
      <c r="AI214" s="373"/>
      <c r="AJ214" s="373"/>
      <c r="AK214" s="373"/>
      <c r="AL214" s="373"/>
      <c r="AM214" s="373"/>
      <c r="AN214" s="373"/>
      <c r="AO214" s="373"/>
      <c r="AP214" s="99" t="s">
        <v>106</v>
      </c>
      <c r="AQ214" s="163" t="s">
        <v>204</v>
      </c>
      <c r="AR214" s="163" t="s">
        <v>15</v>
      </c>
      <c r="AS214" s="163" t="s">
        <v>16</v>
      </c>
      <c r="AT214" s="99" t="s">
        <v>206</v>
      </c>
      <c r="AU214" s="106" t="s">
        <v>252</v>
      </c>
    </row>
    <row r="215" spans="1:47" x14ac:dyDescent="0.35">
      <c r="A215" s="8">
        <v>1</v>
      </c>
      <c r="B215" s="376"/>
      <c r="C215" s="376"/>
      <c r="D215" s="376"/>
      <c r="E215" s="376"/>
      <c r="F215" s="376"/>
      <c r="G215" s="376"/>
      <c r="H215" s="376"/>
      <c r="I215" s="376"/>
      <c r="J215" s="13">
        <v>0</v>
      </c>
      <c r="K215" s="13">
        <v>0</v>
      </c>
      <c r="L215" s="13">
        <v>0</v>
      </c>
      <c r="M215" s="15">
        <f>SUM(J215:L215)</f>
        <v>0</v>
      </c>
      <c r="N215" s="6"/>
      <c r="P215" s="8">
        <v>1</v>
      </c>
      <c r="Q215" s="376"/>
      <c r="R215" s="376"/>
      <c r="S215" s="376"/>
      <c r="T215" s="376"/>
      <c r="U215" s="376"/>
      <c r="V215" s="376"/>
      <c r="W215" s="376"/>
      <c r="X215" s="376"/>
      <c r="Y215" s="95">
        <f>AU135</f>
        <v>0</v>
      </c>
      <c r="Z215" s="13">
        <v>0</v>
      </c>
      <c r="AA215" s="13">
        <v>0</v>
      </c>
      <c r="AB215" s="13">
        <v>0</v>
      </c>
      <c r="AC215" s="60">
        <f>SUM(Z215:AB215)</f>
        <v>0</v>
      </c>
      <c r="AD215" s="61">
        <f>M215-AC215</f>
        <v>0</v>
      </c>
      <c r="AE215" s="6"/>
      <c r="AG215" s="8">
        <v>1</v>
      </c>
      <c r="AH215" s="376"/>
      <c r="AI215" s="376"/>
      <c r="AJ215" s="376"/>
      <c r="AK215" s="376"/>
      <c r="AL215" s="376"/>
      <c r="AM215" s="376"/>
      <c r="AN215" s="376"/>
      <c r="AO215" s="376"/>
      <c r="AP215" s="70">
        <f>AU135</f>
        <v>0</v>
      </c>
      <c r="AQ215" s="13">
        <v>0</v>
      </c>
      <c r="AR215" s="13">
        <v>0</v>
      </c>
      <c r="AS215" s="13">
        <v>0</v>
      </c>
      <c r="AT215" s="44">
        <f>SUM(AQ215:AS215)</f>
        <v>0</v>
      </c>
      <c r="AU215" s="45">
        <f>IF($S$244&lt;&gt;0, AC215+AP215-AT215, M215+AP215-AT215)</f>
        <v>0</v>
      </c>
    </row>
    <row r="216" spans="1:47" x14ac:dyDescent="0.35">
      <c r="A216" s="8">
        <v>2</v>
      </c>
      <c r="B216" s="376"/>
      <c r="C216" s="376"/>
      <c r="D216" s="376"/>
      <c r="E216" s="376"/>
      <c r="F216" s="376"/>
      <c r="G216" s="376"/>
      <c r="H216" s="376"/>
      <c r="I216" s="376"/>
      <c r="J216" s="13">
        <v>0</v>
      </c>
      <c r="K216" s="13">
        <v>0</v>
      </c>
      <c r="L216" s="13">
        <v>0</v>
      </c>
      <c r="M216" s="15">
        <f>SUM(J216:L216)</f>
        <v>0</v>
      </c>
      <c r="N216" s="6"/>
      <c r="P216" s="8">
        <v>2</v>
      </c>
      <c r="Q216" s="376"/>
      <c r="R216" s="376"/>
      <c r="S216" s="376"/>
      <c r="T216" s="376"/>
      <c r="U216" s="376"/>
      <c r="V216" s="376"/>
      <c r="W216" s="376"/>
      <c r="X216" s="376"/>
      <c r="Y216" s="95">
        <f>AU136</f>
        <v>0</v>
      </c>
      <c r="Z216" s="13">
        <v>0</v>
      </c>
      <c r="AA216" s="13">
        <v>0</v>
      </c>
      <c r="AB216" s="13">
        <v>0</v>
      </c>
      <c r="AC216" s="60">
        <f>SUM(Z216:AB216)</f>
        <v>0</v>
      </c>
      <c r="AD216" s="61">
        <f>M216-AC216</f>
        <v>0</v>
      </c>
      <c r="AE216" s="6"/>
      <c r="AG216" s="8">
        <v>2</v>
      </c>
      <c r="AH216" s="376"/>
      <c r="AI216" s="376"/>
      <c r="AJ216" s="376"/>
      <c r="AK216" s="376"/>
      <c r="AL216" s="376"/>
      <c r="AM216" s="376"/>
      <c r="AN216" s="376"/>
      <c r="AO216" s="376"/>
      <c r="AP216" s="70">
        <f>AU136</f>
        <v>0</v>
      </c>
      <c r="AQ216" s="13">
        <v>0</v>
      </c>
      <c r="AR216" s="13">
        <v>0</v>
      </c>
      <c r="AS216" s="13">
        <v>0</v>
      </c>
      <c r="AT216" s="44">
        <f>SUM(AQ216:AS216)</f>
        <v>0</v>
      </c>
      <c r="AU216" s="45">
        <f>IF($S$244&lt;&gt;0, AC216+AP216-AT216, M216+AP216-AT216)</f>
        <v>0</v>
      </c>
    </row>
    <row r="217" spans="1:47" x14ac:dyDescent="0.35">
      <c r="A217" s="8">
        <v>3</v>
      </c>
      <c r="B217" s="376"/>
      <c r="C217" s="376"/>
      <c r="D217" s="376"/>
      <c r="E217" s="376"/>
      <c r="F217" s="376"/>
      <c r="G217" s="376"/>
      <c r="H217" s="376"/>
      <c r="I217" s="376"/>
      <c r="J217" s="13">
        <v>0</v>
      </c>
      <c r="K217" s="13">
        <v>0</v>
      </c>
      <c r="L217" s="13">
        <v>0</v>
      </c>
      <c r="M217" s="15">
        <f>SUM(J217:L217)</f>
        <v>0</v>
      </c>
      <c r="N217" s="6"/>
      <c r="P217" s="8">
        <v>3</v>
      </c>
      <c r="Q217" s="376"/>
      <c r="R217" s="376"/>
      <c r="S217" s="376"/>
      <c r="T217" s="376"/>
      <c r="U217" s="376"/>
      <c r="V217" s="376"/>
      <c r="W217" s="376"/>
      <c r="X217" s="376"/>
      <c r="Y217" s="95">
        <f>AU137</f>
        <v>0</v>
      </c>
      <c r="Z217" s="13">
        <v>0</v>
      </c>
      <c r="AA217" s="13">
        <v>0</v>
      </c>
      <c r="AB217" s="13">
        <v>0</v>
      </c>
      <c r="AC217" s="60">
        <f>SUM(Z217:AB217)</f>
        <v>0</v>
      </c>
      <c r="AD217" s="61">
        <f>M217-AC217</f>
        <v>0</v>
      </c>
      <c r="AE217" s="6"/>
      <c r="AG217" s="8">
        <v>3</v>
      </c>
      <c r="AH217" s="376"/>
      <c r="AI217" s="376"/>
      <c r="AJ217" s="376"/>
      <c r="AK217" s="376"/>
      <c r="AL217" s="376"/>
      <c r="AM217" s="376"/>
      <c r="AN217" s="376"/>
      <c r="AO217" s="376"/>
      <c r="AP217" s="70">
        <f>AU137</f>
        <v>0</v>
      </c>
      <c r="AQ217" s="13">
        <v>0</v>
      </c>
      <c r="AR217" s="13">
        <v>0</v>
      </c>
      <c r="AS217" s="13">
        <v>0</v>
      </c>
      <c r="AT217" s="44">
        <f>SUM(AQ217:AS217)</f>
        <v>0</v>
      </c>
      <c r="AU217" s="45">
        <f>IF($S$244&lt;&gt;0, AC217+AP217-AT217, M217+AP217-AT217)</f>
        <v>0</v>
      </c>
    </row>
    <row r="218" spans="1:47" ht="16" thickBot="1" x14ac:dyDescent="0.4">
      <c r="A218" s="379" t="s">
        <v>26</v>
      </c>
      <c r="B218" s="380"/>
      <c r="C218" s="380"/>
      <c r="D218" s="380"/>
      <c r="E218" s="380"/>
      <c r="F218" s="380"/>
      <c r="G218" s="380"/>
      <c r="H218" s="380"/>
      <c r="I218" s="380"/>
      <c r="J218" s="22">
        <f>SUM(J215:J217)</f>
        <v>0</v>
      </c>
      <c r="K218" s="22">
        <f t="shared" ref="K218:L218" si="156">SUM(K215:K217)</f>
        <v>0</v>
      </c>
      <c r="L218" s="22">
        <f t="shared" si="156"/>
        <v>0</v>
      </c>
      <c r="M218" s="16">
        <f>SUM(J218:L218)</f>
        <v>0</v>
      </c>
      <c r="N218" s="6"/>
      <c r="P218" s="379" t="s">
        <v>26</v>
      </c>
      <c r="Q218" s="380"/>
      <c r="R218" s="380"/>
      <c r="S218" s="380"/>
      <c r="T218" s="380"/>
      <c r="U218" s="380"/>
      <c r="V218" s="380"/>
      <c r="W218" s="380"/>
      <c r="X218" s="380"/>
      <c r="Y218" s="119">
        <f>AU138</f>
        <v>0</v>
      </c>
      <c r="Z218" s="67">
        <f>SUM(Z215:Z217)</f>
        <v>0</v>
      </c>
      <c r="AA218" s="67">
        <f t="shared" ref="AA218:AD218" si="157">SUM(AA215:AA217)</f>
        <v>0</v>
      </c>
      <c r="AB218" s="67">
        <f t="shared" si="157"/>
        <v>0</v>
      </c>
      <c r="AC218" s="67">
        <f t="shared" si="157"/>
        <v>0</v>
      </c>
      <c r="AD218" s="59">
        <f t="shared" si="157"/>
        <v>0</v>
      </c>
      <c r="AE218" s="6"/>
      <c r="AG218" s="379" t="s">
        <v>26</v>
      </c>
      <c r="AH218" s="380"/>
      <c r="AI218" s="380"/>
      <c r="AJ218" s="380"/>
      <c r="AK218" s="380"/>
      <c r="AL218" s="380"/>
      <c r="AM218" s="380"/>
      <c r="AN218" s="380"/>
      <c r="AO218" s="380"/>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72" t="s">
        <v>27</v>
      </c>
      <c r="B220" s="373"/>
      <c r="C220" s="373"/>
      <c r="D220" s="373"/>
      <c r="E220" s="373"/>
      <c r="F220" s="373"/>
      <c r="G220" s="373"/>
      <c r="H220" s="373"/>
      <c r="I220" s="373"/>
      <c r="J220" s="163" t="s">
        <v>17</v>
      </c>
      <c r="K220" s="163" t="s">
        <v>15</v>
      </c>
      <c r="L220" s="163" t="s">
        <v>16</v>
      </c>
      <c r="M220" s="106" t="s">
        <v>18</v>
      </c>
      <c r="P220" s="372" t="s">
        <v>27</v>
      </c>
      <c r="Q220" s="373"/>
      <c r="R220" s="373"/>
      <c r="S220" s="373"/>
      <c r="T220" s="373"/>
      <c r="U220" s="373"/>
      <c r="V220" s="373"/>
      <c r="W220" s="373"/>
      <c r="X220" s="373"/>
      <c r="Y220" s="99" t="s">
        <v>106</v>
      </c>
      <c r="Z220" s="163" t="s">
        <v>73</v>
      </c>
      <c r="AA220" s="163" t="s">
        <v>15</v>
      </c>
      <c r="AB220" s="163" t="s">
        <v>16</v>
      </c>
      <c r="AC220" s="99" t="s">
        <v>18</v>
      </c>
      <c r="AD220" s="106" t="s">
        <v>109</v>
      </c>
      <c r="AG220" s="372" t="s">
        <v>27</v>
      </c>
      <c r="AH220" s="373"/>
      <c r="AI220" s="373"/>
      <c r="AJ220" s="373"/>
      <c r="AK220" s="373"/>
      <c r="AL220" s="373"/>
      <c r="AM220" s="373"/>
      <c r="AN220" s="373"/>
      <c r="AO220" s="373"/>
      <c r="AP220" s="99" t="s">
        <v>106</v>
      </c>
      <c r="AQ220" s="163" t="s">
        <v>204</v>
      </c>
      <c r="AR220" s="163" t="s">
        <v>15</v>
      </c>
      <c r="AS220" s="163" t="s">
        <v>16</v>
      </c>
      <c r="AT220" s="99" t="s">
        <v>206</v>
      </c>
      <c r="AU220" s="106" t="s">
        <v>252</v>
      </c>
    </row>
    <row r="221" spans="1:47" x14ac:dyDescent="0.35">
      <c r="A221" s="8">
        <v>1</v>
      </c>
      <c r="B221" s="7" t="s">
        <v>28</v>
      </c>
      <c r="C221" s="376"/>
      <c r="D221" s="376"/>
      <c r="E221" s="376"/>
      <c r="F221" s="376"/>
      <c r="G221" s="376"/>
      <c r="H221" s="376"/>
      <c r="I221" s="376"/>
      <c r="J221" s="13">
        <v>0</v>
      </c>
      <c r="K221" s="13">
        <v>0</v>
      </c>
      <c r="L221" s="13">
        <v>0</v>
      </c>
      <c r="M221" s="15">
        <f t="shared" ref="M221:M232" si="159">SUM(J221:L221)</f>
        <v>0</v>
      </c>
      <c r="N221" s="6"/>
      <c r="P221" s="8">
        <v>1</v>
      </c>
      <c r="Q221" s="7" t="s">
        <v>28</v>
      </c>
      <c r="R221" s="376"/>
      <c r="S221" s="376"/>
      <c r="T221" s="376"/>
      <c r="U221" s="376"/>
      <c r="V221" s="376"/>
      <c r="W221" s="376"/>
      <c r="X221" s="376"/>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6"/>
      <c r="AJ221" s="376"/>
      <c r="AK221" s="376"/>
      <c r="AL221" s="376"/>
      <c r="AM221" s="376"/>
      <c r="AN221" s="376"/>
      <c r="AO221" s="376"/>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76"/>
      <c r="D222" s="376"/>
      <c r="E222" s="376"/>
      <c r="F222" s="376"/>
      <c r="G222" s="376"/>
      <c r="H222" s="376"/>
      <c r="I222" s="376"/>
      <c r="J222" s="13">
        <v>0</v>
      </c>
      <c r="K222" s="13">
        <v>0</v>
      </c>
      <c r="L222" s="13">
        <v>0</v>
      </c>
      <c r="M222" s="15">
        <f>SUM(J222:L222)</f>
        <v>0</v>
      </c>
      <c r="N222" s="6"/>
      <c r="P222" s="8">
        <v>2</v>
      </c>
      <c r="Q222" s="7" t="s">
        <v>31</v>
      </c>
      <c r="R222" s="376"/>
      <c r="S222" s="376"/>
      <c r="T222" s="376"/>
      <c r="U222" s="376"/>
      <c r="V222" s="376"/>
      <c r="W222" s="376"/>
      <c r="X222" s="376"/>
      <c r="Y222" s="95">
        <f t="shared" si="160"/>
        <v>0</v>
      </c>
      <c r="Z222" s="13">
        <v>0</v>
      </c>
      <c r="AA222" s="13">
        <v>0</v>
      </c>
      <c r="AB222" s="13">
        <v>0</v>
      </c>
      <c r="AC222" s="60">
        <f t="shared" si="161"/>
        <v>0</v>
      </c>
      <c r="AD222" s="61">
        <f t="shared" si="162"/>
        <v>0</v>
      </c>
      <c r="AE222" s="6"/>
      <c r="AG222" s="8">
        <v>2</v>
      </c>
      <c r="AH222" s="7" t="s">
        <v>31</v>
      </c>
      <c r="AI222" s="376"/>
      <c r="AJ222" s="376"/>
      <c r="AK222" s="376"/>
      <c r="AL222" s="376"/>
      <c r="AM222" s="376"/>
      <c r="AN222" s="376"/>
      <c r="AO222" s="376"/>
      <c r="AP222" s="70">
        <f t="shared" si="163"/>
        <v>0</v>
      </c>
      <c r="AQ222" s="13">
        <v>0</v>
      </c>
      <c r="AR222" s="13">
        <v>0</v>
      </c>
      <c r="AS222" s="13">
        <v>0</v>
      </c>
      <c r="AT222" s="44">
        <f t="shared" si="164"/>
        <v>0</v>
      </c>
      <c r="AU222" s="45">
        <f t="shared" si="165"/>
        <v>0</v>
      </c>
    </row>
    <row r="223" spans="1:47" x14ac:dyDescent="0.35">
      <c r="A223" s="8">
        <v>3</v>
      </c>
      <c r="B223" s="7" t="s">
        <v>32</v>
      </c>
      <c r="C223" s="376"/>
      <c r="D223" s="376"/>
      <c r="E223" s="376"/>
      <c r="F223" s="376"/>
      <c r="G223" s="376"/>
      <c r="H223" s="376"/>
      <c r="I223" s="376"/>
      <c r="J223" s="13">
        <v>0</v>
      </c>
      <c r="K223" s="13">
        <v>0</v>
      </c>
      <c r="L223" s="13">
        <v>0</v>
      </c>
      <c r="M223" s="15">
        <f t="shared" si="159"/>
        <v>0</v>
      </c>
      <c r="N223" s="6"/>
      <c r="P223" s="8">
        <v>3</v>
      </c>
      <c r="Q223" s="7" t="s">
        <v>32</v>
      </c>
      <c r="R223" s="376"/>
      <c r="S223" s="376"/>
      <c r="T223" s="376"/>
      <c r="U223" s="376"/>
      <c r="V223" s="376"/>
      <c r="W223" s="376"/>
      <c r="X223" s="376"/>
      <c r="Y223" s="95">
        <f t="shared" si="160"/>
        <v>0</v>
      </c>
      <c r="Z223" s="13">
        <v>0</v>
      </c>
      <c r="AA223" s="13">
        <v>0</v>
      </c>
      <c r="AB223" s="13">
        <v>0</v>
      </c>
      <c r="AC223" s="60">
        <f t="shared" si="161"/>
        <v>0</v>
      </c>
      <c r="AD223" s="61">
        <f t="shared" si="162"/>
        <v>0</v>
      </c>
      <c r="AE223" s="6"/>
      <c r="AG223" s="8">
        <v>3</v>
      </c>
      <c r="AH223" s="7" t="s">
        <v>32</v>
      </c>
      <c r="AI223" s="376"/>
      <c r="AJ223" s="376"/>
      <c r="AK223" s="376"/>
      <c r="AL223" s="376"/>
      <c r="AM223" s="376"/>
      <c r="AN223" s="376"/>
      <c r="AO223" s="376"/>
      <c r="AP223" s="70">
        <f t="shared" si="163"/>
        <v>0</v>
      </c>
      <c r="AQ223" s="13">
        <v>0</v>
      </c>
      <c r="AR223" s="13">
        <v>0</v>
      </c>
      <c r="AS223" s="13">
        <v>0</v>
      </c>
      <c r="AT223" s="44">
        <f t="shared" si="164"/>
        <v>0</v>
      </c>
      <c r="AU223" s="45">
        <f t="shared" si="165"/>
        <v>0</v>
      </c>
    </row>
    <row r="224" spans="1:47" x14ac:dyDescent="0.35">
      <c r="A224" s="8">
        <v>4</v>
      </c>
      <c r="B224" s="7" t="s">
        <v>68</v>
      </c>
      <c r="C224" s="376"/>
      <c r="D224" s="376"/>
      <c r="E224" s="376"/>
      <c r="F224" s="376"/>
      <c r="G224" s="376"/>
      <c r="H224" s="376"/>
      <c r="I224" s="376"/>
      <c r="J224" s="13">
        <v>0</v>
      </c>
      <c r="K224" s="13">
        <v>0</v>
      </c>
      <c r="L224" s="13">
        <v>0</v>
      </c>
      <c r="M224" s="15">
        <f>SUM(J224:L224)</f>
        <v>0</v>
      </c>
      <c r="N224" s="6"/>
      <c r="P224" s="8">
        <v>4</v>
      </c>
      <c r="Q224" s="7" t="s">
        <v>68</v>
      </c>
      <c r="R224" s="376"/>
      <c r="S224" s="376"/>
      <c r="T224" s="376"/>
      <c r="U224" s="376"/>
      <c r="V224" s="376"/>
      <c r="W224" s="376"/>
      <c r="X224" s="376"/>
      <c r="Y224" s="95">
        <f t="shared" si="160"/>
        <v>0</v>
      </c>
      <c r="Z224" s="13">
        <v>0</v>
      </c>
      <c r="AA224" s="13">
        <v>0</v>
      </c>
      <c r="AB224" s="13">
        <v>0</v>
      </c>
      <c r="AC224" s="60">
        <f t="shared" si="161"/>
        <v>0</v>
      </c>
      <c r="AD224" s="61">
        <f t="shared" si="162"/>
        <v>0</v>
      </c>
      <c r="AE224" s="6"/>
      <c r="AG224" s="8">
        <v>4</v>
      </c>
      <c r="AH224" s="7" t="s">
        <v>68</v>
      </c>
      <c r="AI224" s="376"/>
      <c r="AJ224" s="376"/>
      <c r="AK224" s="376"/>
      <c r="AL224" s="376"/>
      <c r="AM224" s="376"/>
      <c r="AN224" s="376"/>
      <c r="AO224" s="376"/>
      <c r="AP224" s="70">
        <f t="shared" si="163"/>
        <v>0</v>
      </c>
      <c r="AQ224" s="13">
        <v>0</v>
      </c>
      <c r="AR224" s="13">
        <v>0</v>
      </c>
      <c r="AS224" s="13">
        <v>0</v>
      </c>
      <c r="AT224" s="44">
        <f t="shared" si="164"/>
        <v>0</v>
      </c>
      <c r="AU224" s="45">
        <f t="shared" si="165"/>
        <v>0</v>
      </c>
    </row>
    <row r="225" spans="1:134" x14ac:dyDescent="0.35">
      <c r="A225" s="8">
        <v>5</v>
      </c>
      <c r="B225" s="7" t="s">
        <v>29</v>
      </c>
      <c r="C225" s="376"/>
      <c r="D225" s="376"/>
      <c r="E225" s="376"/>
      <c r="F225" s="376"/>
      <c r="G225" s="376"/>
      <c r="H225" s="376"/>
      <c r="I225" s="376"/>
      <c r="J225" s="13">
        <v>0</v>
      </c>
      <c r="K225" s="13">
        <v>0</v>
      </c>
      <c r="L225" s="13">
        <v>0</v>
      </c>
      <c r="M225" s="15">
        <f t="shared" si="159"/>
        <v>0</v>
      </c>
      <c r="N225" s="6"/>
      <c r="P225" s="8">
        <v>5</v>
      </c>
      <c r="Q225" s="7" t="s">
        <v>29</v>
      </c>
      <c r="R225" s="376"/>
      <c r="S225" s="376"/>
      <c r="T225" s="376"/>
      <c r="U225" s="376"/>
      <c r="V225" s="376"/>
      <c r="W225" s="376"/>
      <c r="X225" s="376"/>
      <c r="Y225" s="95">
        <f t="shared" si="160"/>
        <v>0</v>
      </c>
      <c r="Z225" s="13">
        <v>0</v>
      </c>
      <c r="AA225" s="13">
        <v>0</v>
      </c>
      <c r="AB225" s="13">
        <v>0</v>
      </c>
      <c r="AC225" s="60">
        <f t="shared" si="161"/>
        <v>0</v>
      </c>
      <c r="AD225" s="61">
        <f t="shared" si="162"/>
        <v>0</v>
      </c>
      <c r="AE225" s="6"/>
      <c r="AG225" s="8">
        <v>5</v>
      </c>
      <c r="AH225" s="7" t="s">
        <v>29</v>
      </c>
      <c r="AI225" s="376"/>
      <c r="AJ225" s="376"/>
      <c r="AK225" s="376"/>
      <c r="AL225" s="376"/>
      <c r="AM225" s="376"/>
      <c r="AN225" s="376"/>
      <c r="AO225" s="376"/>
      <c r="AP225" s="70">
        <f t="shared" si="163"/>
        <v>0</v>
      </c>
      <c r="AQ225" s="13">
        <v>0</v>
      </c>
      <c r="AR225" s="13">
        <v>0</v>
      </c>
      <c r="AS225" s="13">
        <v>0</v>
      </c>
      <c r="AT225" s="44">
        <f t="shared" si="164"/>
        <v>0</v>
      </c>
      <c r="AU225" s="45">
        <f t="shared" si="165"/>
        <v>0</v>
      </c>
    </row>
    <row r="226" spans="1:134" x14ac:dyDescent="0.35">
      <c r="A226" s="8">
        <v>6</v>
      </c>
      <c r="B226" s="7" t="s">
        <v>30</v>
      </c>
      <c r="C226" s="376"/>
      <c r="D226" s="376"/>
      <c r="E226" s="376"/>
      <c r="F226" s="376"/>
      <c r="G226" s="376"/>
      <c r="H226" s="376"/>
      <c r="I226" s="376"/>
      <c r="J226" s="13">
        <v>0</v>
      </c>
      <c r="K226" s="13">
        <v>0</v>
      </c>
      <c r="L226" s="13">
        <v>0</v>
      </c>
      <c r="M226" s="15">
        <f>SUM(J226:L226)</f>
        <v>0</v>
      </c>
      <c r="N226" s="6"/>
      <c r="P226" s="8">
        <v>6</v>
      </c>
      <c r="Q226" s="7" t="s">
        <v>30</v>
      </c>
      <c r="R226" s="376"/>
      <c r="S226" s="376"/>
      <c r="T226" s="376"/>
      <c r="U226" s="376"/>
      <c r="V226" s="376"/>
      <c r="W226" s="376"/>
      <c r="X226" s="376"/>
      <c r="Y226" s="95">
        <f t="shared" si="160"/>
        <v>0</v>
      </c>
      <c r="Z226" s="13">
        <v>0</v>
      </c>
      <c r="AA226" s="13">
        <v>0</v>
      </c>
      <c r="AB226" s="13">
        <v>0</v>
      </c>
      <c r="AC226" s="60">
        <f t="shared" si="161"/>
        <v>0</v>
      </c>
      <c r="AD226" s="61">
        <f t="shared" si="162"/>
        <v>0</v>
      </c>
      <c r="AE226" s="6"/>
      <c r="AG226" s="8">
        <v>6</v>
      </c>
      <c r="AH226" s="7" t="s">
        <v>30</v>
      </c>
      <c r="AI226" s="376"/>
      <c r="AJ226" s="376"/>
      <c r="AK226" s="376"/>
      <c r="AL226" s="376"/>
      <c r="AM226" s="376"/>
      <c r="AN226" s="376"/>
      <c r="AO226" s="376"/>
      <c r="AP226" s="70">
        <f t="shared" si="163"/>
        <v>0</v>
      </c>
      <c r="AQ226" s="13">
        <v>0</v>
      </c>
      <c r="AR226" s="13">
        <v>0</v>
      </c>
      <c r="AS226" s="13">
        <v>0</v>
      </c>
      <c r="AT226" s="44">
        <f t="shared" si="164"/>
        <v>0</v>
      </c>
      <c r="AU226" s="45">
        <f t="shared" si="165"/>
        <v>0</v>
      </c>
    </row>
    <row r="227" spans="1:134" x14ac:dyDescent="0.35">
      <c r="A227" s="8">
        <v>7</v>
      </c>
      <c r="B227" s="7" t="s">
        <v>34</v>
      </c>
      <c r="C227" s="376"/>
      <c r="D227" s="376"/>
      <c r="E227" s="376"/>
      <c r="F227" s="376"/>
      <c r="G227" s="376"/>
      <c r="H227" s="376"/>
      <c r="I227" s="376"/>
      <c r="J227" s="13">
        <v>0</v>
      </c>
      <c r="K227" s="13">
        <v>0</v>
      </c>
      <c r="L227" s="13">
        <v>0</v>
      </c>
      <c r="M227" s="15">
        <f t="shared" si="159"/>
        <v>0</v>
      </c>
      <c r="N227" s="6"/>
      <c r="P227" s="8">
        <v>7</v>
      </c>
      <c r="Q227" s="7" t="s">
        <v>34</v>
      </c>
      <c r="R227" s="376"/>
      <c r="S227" s="376"/>
      <c r="T227" s="376"/>
      <c r="U227" s="376"/>
      <c r="V227" s="376"/>
      <c r="W227" s="376"/>
      <c r="X227" s="376"/>
      <c r="Y227" s="95">
        <f t="shared" si="160"/>
        <v>0</v>
      </c>
      <c r="Z227" s="13">
        <v>0</v>
      </c>
      <c r="AA227" s="13">
        <v>0</v>
      </c>
      <c r="AB227" s="13">
        <v>0</v>
      </c>
      <c r="AC227" s="60">
        <f t="shared" si="161"/>
        <v>0</v>
      </c>
      <c r="AD227" s="61">
        <f t="shared" si="162"/>
        <v>0</v>
      </c>
      <c r="AE227" s="6"/>
      <c r="AG227" s="8">
        <v>7</v>
      </c>
      <c r="AH227" s="7" t="s">
        <v>34</v>
      </c>
      <c r="AI227" s="376"/>
      <c r="AJ227" s="376"/>
      <c r="AK227" s="376"/>
      <c r="AL227" s="376"/>
      <c r="AM227" s="376"/>
      <c r="AN227" s="376"/>
      <c r="AO227" s="376"/>
      <c r="AP227" s="70">
        <f t="shared" si="163"/>
        <v>0</v>
      </c>
      <c r="AQ227" s="13">
        <v>0</v>
      </c>
      <c r="AR227" s="13">
        <v>0</v>
      </c>
      <c r="AS227" s="13">
        <v>0</v>
      </c>
      <c r="AT227" s="44">
        <f t="shared" si="164"/>
        <v>0</v>
      </c>
      <c r="AU227" s="45">
        <f t="shared" si="165"/>
        <v>0</v>
      </c>
    </row>
    <row r="228" spans="1:134" x14ac:dyDescent="0.35">
      <c r="A228" s="8">
        <v>8</v>
      </c>
      <c r="B228" s="7" t="s">
        <v>35</v>
      </c>
      <c r="C228" s="376"/>
      <c r="D228" s="376"/>
      <c r="E228" s="376"/>
      <c r="F228" s="376"/>
      <c r="G228" s="376"/>
      <c r="H228" s="376"/>
      <c r="I228" s="376"/>
      <c r="J228" s="13">
        <v>0</v>
      </c>
      <c r="K228" s="13">
        <v>0</v>
      </c>
      <c r="L228" s="13">
        <v>0</v>
      </c>
      <c r="M228" s="15">
        <f t="shared" si="159"/>
        <v>0</v>
      </c>
      <c r="N228" s="6"/>
      <c r="P228" s="8">
        <v>8</v>
      </c>
      <c r="Q228" s="7" t="s">
        <v>35</v>
      </c>
      <c r="R228" s="376"/>
      <c r="S228" s="376"/>
      <c r="T228" s="376"/>
      <c r="U228" s="376"/>
      <c r="V228" s="376"/>
      <c r="W228" s="376"/>
      <c r="X228" s="376"/>
      <c r="Y228" s="95">
        <f t="shared" si="160"/>
        <v>0</v>
      </c>
      <c r="Z228" s="13">
        <v>0</v>
      </c>
      <c r="AA228" s="13">
        <v>0</v>
      </c>
      <c r="AB228" s="13">
        <v>0</v>
      </c>
      <c r="AC228" s="60">
        <f t="shared" si="161"/>
        <v>0</v>
      </c>
      <c r="AD228" s="61">
        <f t="shared" si="162"/>
        <v>0</v>
      </c>
      <c r="AE228" s="6"/>
      <c r="AG228" s="8">
        <v>8</v>
      </c>
      <c r="AH228" s="7" t="s">
        <v>35</v>
      </c>
      <c r="AI228" s="376"/>
      <c r="AJ228" s="376"/>
      <c r="AK228" s="376"/>
      <c r="AL228" s="376"/>
      <c r="AM228" s="376"/>
      <c r="AN228" s="376"/>
      <c r="AO228" s="376"/>
      <c r="AP228" s="70">
        <f t="shared" si="163"/>
        <v>0</v>
      </c>
      <c r="AQ228" s="13">
        <v>0</v>
      </c>
      <c r="AR228" s="13">
        <v>0</v>
      </c>
      <c r="AS228" s="13">
        <v>0</v>
      </c>
      <c r="AT228" s="44">
        <f>SUM(AQ228:AS228)</f>
        <v>0</v>
      </c>
      <c r="AU228" s="45">
        <f t="shared" si="165"/>
        <v>0</v>
      </c>
    </row>
    <row r="229" spans="1:134" x14ac:dyDescent="0.35">
      <c r="A229" s="8">
        <v>9</v>
      </c>
      <c r="B229" s="7" t="s">
        <v>49</v>
      </c>
      <c r="C229" s="376"/>
      <c r="D229" s="376"/>
      <c r="E229" s="376"/>
      <c r="F229" s="376"/>
      <c r="G229" s="376"/>
      <c r="H229" s="376"/>
      <c r="I229" s="376"/>
      <c r="J229" s="13">
        <v>0</v>
      </c>
      <c r="K229" s="13">
        <v>0</v>
      </c>
      <c r="L229" s="13">
        <v>0</v>
      </c>
      <c r="M229" s="15">
        <f>SUM(J229:L229)</f>
        <v>0</v>
      </c>
      <c r="N229" s="6"/>
      <c r="P229" s="8">
        <v>9</v>
      </c>
      <c r="Q229" s="7" t="s">
        <v>49</v>
      </c>
      <c r="R229" s="376"/>
      <c r="S229" s="376"/>
      <c r="T229" s="376"/>
      <c r="U229" s="376"/>
      <c r="V229" s="376"/>
      <c r="W229" s="376"/>
      <c r="X229" s="376"/>
      <c r="Y229" s="95">
        <f t="shared" si="160"/>
        <v>0</v>
      </c>
      <c r="Z229" s="13">
        <v>0</v>
      </c>
      <c r="AA229" s="13">
        <v>0</v>
      </c>
      <c r="AB229" s="13">
        <v>0</v>
      </c>
      <c r="AC229" s="60">
        <f t="shared" si="161"/>
        <v>0</v>
      </c>
      <c r="AD229" s="61">
        <f t="shared" si="162"/>
        <v>0</v>
      </c>
      <c r="AE229" s="6"/>
      <c r="AG229" s="8">
        <v>9</v>
      </c>
      <c r="AH229" s="7" t="s">
        <v>49</v>
      </c>
      <c r="AI229" s="376"/>
      <c r="AJ229" s="376"/>
      <c r="AK229" s="376"/>
      <c r="AL229" s="376"/>
      <c r="AM229" s="376"/>
      <c r="AN229" s="376"/>
      <c r="AO229" s="376"/>
      <c r="AP229" s="70">
        <f t="shared" si="163"/>
        <v>0</v>
      </c>
      <c r="AQ229" s="13">
        <v>0</v>
      </c>
      <c r="AR229" s="13">
        <v>0</v>
      </c>
      <c r="AS229" s="13">
        <v>0</v>
      </c>
      <c r="AT229" s="44">
        <f t="shared" si="164"/>
        <v>0</v>
      </c>
      <c r="AU229" s="45">
        <f t="shared" si="165"/>
        <v>0</v>
      </c>
    </row>
    <row r="230" spans="1:134" x14ac:dyDescent="0.35">
      <c r="A230" s="8">
        <v>10</v>
      </c>
      <c r="B230" s="77" t="s">
        <v>198</v>
      </c>
      <c r="C230" s="376"/>
      <c r="D230" s="376"/>
      <c r="E230" s="376"/>
      <c r="F230" s="376"/>
      <c r="G230" s="376"/>
      <c r="H230" s="376"/>
      <c r="I230" s="376"/>
      <c r="J230" s="13">
        <v>0</v>
      </c>
      <c r="K230" s="13">
        <v>0</v>
      </c>
      <c r="L230" s="13">
        <v>0</v>
      </c>
      <c r="M230" s="15">
        <f t="shared" si="159"/>
        <v>0</v>
      </c>
      <c r="N230" s="6"/>
      <c r="P230" s="8">
        <v>10</v>
      </c>
      <c r="Q230" s="77" t="s">
        <v>198</v>
      </c>
      <c r="R230" s="471"/>
      <c r="S230" s="471"/>
      <c r="T230" s="471"/>
      <c r="U230" s="471"/>
      <c r="V230" s="471"/>
      <c r="W230" s="471"/>
      <c r="X230" s="471"/>
      <c r="Y230" s="95">
        <f t="shared" si="160"/>
        <v>0</v>
      </c>
      <c r="Z230" s="13">
        <v>0</v>
      </c>
      <c r="AA230" s="13">
        <v>0</v>
      </c>
      <c r="AB230" s="13">
        <v>0</v>
      </c>
      <c r="AC230" s="60">
        <f t="shared" si="161"/>
        <v>0</v>
      </c>
      <c r="AD230" s="61">
        <f t="shared" si="162"/>
        <v>0</v>
      </c>
      <c r="AE230" s="6"/>
      <c r="AG230" s="8">
        <v>10</v>
      </c>
      <c r="AH230" s="77" t="s">
        <v>198</v>
      </c>
      <c r="AI230" s="471"/>
      <c r="AJ230" s="471"/>
      <c r="AK230" s="471"/>
      <c r="AL230" s="471"/>
      <c r="AM230" s="471"/>
      <c r="AN230" s="471"/>
      <c r="AO230" s="471"/>
      <c r="AP230" s="70">
        <f t="shared" si="163"/>
        <v>0</v>
      </c>
      <c r="AQ230" s="13">
        <v>0</v>
      </c>
      <c r="AR230" s="13">
        <v>0</v>
      </c>
      <c r="AS230" s="13">
        <v>0</v>
      </c>
      <c r="AT230" s="44">
        <f t="shared" si="164"/>
        <v>0</v>
      </c>
      <c r="AU230" s="45">
        <f t="shared" si="165"/>
        <v>0</v>
      </c>
    </row>
    <row r="231" spans="1:134" x14ac:dyDescent="0.35">
      <c r="A231" s="8">
        <v>11</v>
      </c>
      <c r="B231" s="77" t="s">
        <v>198</v>
      </c>
      <c r="C231" s="376"/>
      <c r="D231" s="376"/>
      <c r="E231" s="376"/>
      <c r="F231" s="376"/>
      <c r="G231" s="376"/>
      <c r="H231" s="376"/>
      <c r="I231" s="376"/>
      <c r="J231" s="13">
        <v>0</v>
      </c>
      <c r="K231" s="13">
        <v>0</v>
      </c>
      <c r="L231" s="13">
        <v>0</v>
      </c>
      <c r="M231" s="15">
        <f t="shared" si="159"/>
        <v>0</v>
      </c>
      <c r="N231" s="6"/>
      <c r="P231" s="8">
        <v>11</v>
      </c>
      <c r="Q231" s="77" t="s">
        <v>198</v>
      </c>
      <c r="R231" s="471"/>
      <c r="S231" s="471"/>
      <c r="T231" s="471"/>
      <c r="U231" s="471"/>
      <c r="V231" s="471"/>
      <c r="W231" s="471"/>
      <c r="X231" s="471"/>
      <c r="Y231" s="95">
        <f t="shared" si="160"/>
        <v>0</v>
      </c>
      <c r="Z231" s="13">
        <v>0</v>
      </c>
      <c r="AA231" s="13">
        <v>0</v>
      </c>
      <c r="AB231" s="13">
        <v>0</v>
      </c>
      <c r="AC231" s="60">
        <f t="shared" si="161"/>
        <v>0</v>
      </c>
      <c r="AD231" s="61">
        <f t="shared" si="162"/>
        <v>0</v>
      </c>
      <c r="AE231" s="6"/>
      <c r="AG231" s="8">
        <v>11</v>
      </c>
      <c r="AH231" s="77" t="s">
        <v>198</v>
      </c>
      <c r="AI231" s="471"/>
      <c r="AJ231" s="471"/>
      <c r="AK231" s="471"/>
      <c r="AL231" s="471"/>
      <c r="AM231" s="471"/>
      <c r="AN231" s="471"/>
      <c r="AO231" s="471"/>
      <c r="AP231" s="70">
        <f t="shared" si="163"/>
        <v>0</v>
      </c>
      <c r="AQ231" s="13">
        <v>0</v>
      </c>
      <c r="AR231" s="13">
        <v>0</v>
      </c>
      <c r="AS231" s="13">
        <v>0</v>
      </c>
      <c r="AT231" s="44">
        <f t="shared" si="164"/>
        <v>0</v>
      </c>
      <c r="AU231" s="45">
        <f t="shared" si="165"/>
        <v>0</v>
      </c>
    </row>
    <row r="232" spans="1:134" ht="16" thickBot="1" x14ac:dyDescent="0.4">
      <c r="A232" s="379" t="s">
        <v>36</v>
      </c>
      <c r="B232" s="380"/>
      <c r="C232" s="380"/>
      <c r="D232" s="380"/>
      <c r="E232" s="380"/>
      <c r="F232" s="380"/>
      <c r="G232" s="380"/>
      <c r="H232" s="380"/>
      <c r="I232" s="380"/>
      <c r="J232" s="22">
        <f>SUM(J221:J231)</f>
        <v>0</v>
      </c>
      <c r="K232" s="22">
        <f t="shared" ref="K232:L232" si="166">SUM(K221:K231)</f>
        <v>0</v>
      </c>
      <c r="L232" s="22">
        <f t="shared" si="166"/>
        <v>0</v>
      </c>
      <c r="M232" s="16">
        <f t="shared" si="159"/>
        <v>0</v>
      </c>
      <c r="N232" s="6"/>
      <c r="P232" s="379" t="s">
        <v>36</v>
      </c>
      <c r="Q232" s="380"/>
      <c r="R232" s="380"/>
      <c r="S232" s="380"/>
      <c r="T232" s="380"/>
      <c r="U232" s="380"/>
      <c r="V232" s="380"/>
      <c r="W232" s="380"/>
      <c r="X232" s="380"/>
      <c r="Y232" s="119">
        <f t="shared" si="160"/>
        <v>0</v>
      </c>
      <c r="Z232" s="67">
        <f>SUM(Z221:Z231)</f>
        <v>0</v>
      </c>
      <c r="AA232" s="67">
        <f t="shared" ref="AA232:AD232" si="167">SUM(AA221:AA231)</f>
        <v>0</v>
      </c>
      <c r="AB232" s="67">
        <f t="shared" si="167"/>
        <v>0</v>
      </c>
      <c r="AC232" s="67">
        <f t="shared" si="167"/>
        <v>0</v>
      </c>
      <c r="AD232" s="59">
        <f t="shared" si="167"/>
        <v>0</v>
      </c>
      <c r="AE232" s="6"/>
      <c r="AG232" s="379" t="s">
        <v>36</v>
      </c>
      <c r="AH232" s="380"/>
      <c r="AI232" s="380"/>
      <c r="AJ232" s="380"/>
      <c r="AK232" s="380"/>
      <c r="AL232" s="380"/>
      <c r="AM232" s="380"/>
      <c r="AN232" s="380"/>
      <c r="AO232" s="380"/>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396" t="s">
        <v>175</v>
      </c>
      <c r="B235" s="397"/>
      <c r="C235" s="397"/>
      <c r="D235" s="397"/>
      <c r="E235" s="397"/>
      <c r="F235" s="397"/>
      <c r="G235" s="397"/>
      <c r="H235" s="397"/>
      <c r="I235" s="397"/>
      <c r="J235" s="24">
        <f>SUM(J232,J218,J212,H205)</f>
        <v>0</v>
      </c>
      <c r="K235" s="24">
        <f>SUM(K232,K218,K212,K205)</f>
        <v>0</v>
      </c>
      <c r="L235" s="24">
        <f>SUM(L232,L218,L212,L205)</f>
        <v>0</v>
      </c>
      <c r="M235" s="25">
        <f>SUM(J235:L235)</f>
        <v>0</v>
      </c>
      <c r="N235" s="6"/>
      <c r="P235" s="396" t="s">
        <v>175</v>
      </c>
      <c r="Q235" s="397"/>
      <c r="R235" s="397"/>
      <c r="S235" s="397"/>
      <c r="T235" s="397"/>
      <c r="U235" s="397"/>
      <c r="V235" s="397"/>
      <c r="W235" s="397"/>
      <c r="X235" s="397"/>
      <c r="Y235" s="118">
        <f>AU155</f>
        <v>0</v>
      </c>
      <c r="Z235" s="65">
        <f>SUM(Z232, Z218, Z212, X205)</f>
        <v>0</v>
      </c>
      <c r="AA235" s="65">
        <f>SUM(AA232, AA218, AA212, AA205)</f>
        <v>0</v>
      </c>
      <c r="AB235" s="65">
        <f>SUM(AB232, AB218, AB212, AB205)</f>
        <v>0</v>
      </c>
      <c r="AC235" s="65">
        <f>SUM(Z235:AB235)</f>
        <v>0</v>
      </c>
      <c r="AD235" s="66">
        <f>M235-AC235</f>
        <v>0</v>
      </c>
      <c r="AE235" s="5"/>
      <c r="AG235" s="396" t="s">
        <v>175</v>
      </c>
      <c r="AH235" s="397"/>
      <c r="AI235" s="397"/>
      <c r="AJ235" s="397"/>
      <c r="AK235" s="397"/>
      <c r="AL235" s="397"/>
      <c r="AM235" s="397"/>
      <c r="AN235" s="397"/>
      <c r="AO235" s="397"/>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387" t="s">
        <v>176</v>
      </c>
      <c r="B236" s="388"/>
      <c r="C236" s="388"/>
      <c r="D236" s="388"/>
      <c r="E236" s="388"/>
      <c r="F236" s="388"/>
      <c r="G236" s="388"/>
      <c r="H236" s="388"/>
      <c r="I236" s="388"/>
      <c r="J236" s="394">
        <f xml:space="preserve"> SUM(K232, L232, K218, L218, K212, L212, K205, L205)</f>
        <v>0</v>
      </c>
      <c r="K236" s="394"/>
      <c r="L236" s="394"/>
      <c r="M236" s="395"/>
      <c r="N236" s="6"/>
      <c r="P236" s="387" t="s">
        <v>176</v>
      </c>
      <c r="Q236" s="388"/>
      <c r="R236" s="388"/>
      <c r="S236" s="388"/>
      <c r="T236" s="388"/>
      <c r="U236" s="388"/>
      <c r="V236" s="388"/>
      <c r="W236" s="388"/>
      <c r="X236" s="388"/>
      <c r="Y236" s="119">
        <f>AU156</f>
        <v>0</v>
      </c>
      <c r="Z236" s="385">
        <f xml:space="preserve"> SUM(AA232, AB232, AA218, AB218, AA212, AB212, AA205, AB205)</f>
        <v>0</v>
      </c>
      <c r="AA236" s="385"/>
      <c r="AB236" s="385"/>
      <c r="AC236" s="385"/>
      <c r="AD236" s="59">
        <f>J236-Z236</f>
        <v>0</v>
      </c>
      <c r="AE236" s="6"/>
      <c r="AG236" s="387" t="s">
        <v>176</v>
      </c>
      <c r="AH236" s="388"/>
      <c r="AI236" s="388"/>
      <c r="AJ236" s="388"/>
      <c r="AK236" s="388"/>
      <c r="AL236" s="388"/>
      <c r="AM236" s="388"/>
      <c r="AN236" s="388"/>
      <c r="AO236" s="388"/>
      <c r="AP236" s="71">
        <f>AU156</f>
        <v>0</v>
      </c>
      <c r="AQ236" s="451">
        <f>SUM( AR232, AS232, AR218, AS218, AR212, AS212, AR205, AS205)</f>
        <v>0</v>
      </c>
      <c r="AR236" s="451"/>
      <c r="AS236" s="451"/>
      <c r="AT236" s="451"/>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72" t="s">
        <v>95</v>
      </c>
      <c r="B238" s="373"/>
      <c r="C238" s="373"/>
      <c r="D238" s="373"/>
      <c r="E238" s="373"/>
      <c r="F238" s="373"/>
      <c r="G238" s="373"/>
      <c r="H238" s="373"/>
      <c r="I238" s="373"/>
      <c r="J238" s="163" t="s">
        <v>17</v>
      </c>
      <c r="K238" s="397" t="s">
        <v>4</v>
      </c>
      <c r="L238" s="397"/>
      <c r="M238" s="106" t="s">
        <v>48</v>
      </c>
      <c r="N238" s="32"/>
      <c r="P238" s="372" t="s">
        <v>95</v>
      </c>
      <c r="Q238" s="373"/>
      <c r="R238" s="373"/>
      <c r="S238" s="373"/>
      <c r="T238" s="373"/>
      <c r="U238" s="373"/>
      <c r="V238" s="373"/>
      <c r="W238" s="373"/>
      <c r="X238" s="373"/>
      <c r="Y238" s="99" t="s">
        <v>106</v>
      </c>
      <c r="Z238" s="163" t="s">
        <v>73</v>
      </c>
      <c r="AA238" s="397" t="s">
        <v>4</v>
      </c>
      <c r="AB238" s="397"/>
      <c r="AC238" s="99" t="s">
        <v>18</v>
      </c>
      <c r="AD238" s="106" t="s">
        <v>109</v>
      </c>
      <c r="AE238" s="32"/>
      <c r="AG238" s="372" t="s">
        <v>95</v>
      </c>
      <c r="AH238" s="373"/>
      <c r="AI238" s="373"/>
      <c r="AJ238" s="373"/>
      <c r="AK238" s="373"/>
      <c r="AL238" s="373"/>
      <c r="AM238" s="373"/>
      <c r="AN238" s="373"/>
      <c r="AO238" s="373"/>
      <c r="AP238" s="99" t="s">
        <v>106</v>
      </c>
      <c r="AQ238" s="163" t="s">
        <v>205</v>
      </c>
      <c r="AR238" s="397" t="s">
        <v>4</v>
      </c>
      <c r="AS238" s="397"/>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387" t="s">
        <v>37</v>
      </c>
      <c r="B239" s="388"/>
      <c r="C239" s="388"/>
      <c r="D239" s="388"/>
      <c r="E239" s="388"/>
      <c r="F239" s="388"/>
      <c r="G239" s="388"/>
      <c r="H239" s="388"/>
      <c r="I239" s="388"/>
      <c r="J239" s="22">
        <f>(SUM(J232, J218, J212, H205))*$D$9</f>
        <v>0</v>
      </c>
      <c r="K239" s="394">
        <f>(SUM(K232, L232, K218, L218, K212, L212, K205, L205))*$D$9</f>
        <v>0</v>
      </c>
      <c r="L239" s="394"/>
      <c r="M239" s="16">
        <f>SUM(J239:L239)</f>
        <v>0</v>
      </c>
      <c r="N239" s="6"/>
      <c r="P239" s="387" t="s">
        <v>37</v>
      </c>
      <c r="Q239" s="388"/>
      <c r="R239" s="388"/>
      <c r="S239" s="388"/>
      <c r="T239" s="388"/>
      <c r="U239" s="388"/>
      <c r="V239" s="388"/>
      <c r="W239" s="388"/>
      <c r="X239" s="388"/>
      <c r="Y239" s="119">
        <f>AU159</f>
        <v>0</v>
      </c>
      <c r="Z239" s="67">
        <f>(SUM(Z232, Z218, Z212, X205))*$S$9</f>
        <v>0</v>
      </c>
      <c r="AA239" s="385">
        <f>(SUM(AA232, AB232, AA218, AB218, AA212, AB212, AA205, AB205))*$S$9</f>
        <v>0</v>
      </c>
      <c r="AB239" s="385"/>
      <c r="AC239" s="67">
        <f>SUM(Z239:AB239)</f>
        <v>0</v>
      </c>
      <c r="AD239" s="59">
        <f>M239-AC239</f>
        <v>0</v>
      </c>
      <c r="AE239" s="6"/>
      <c r="AG239" s="387" t="s">
        <v>37</v>
      </c>
      <c r="AH239" s="388"/>
      <c r="AI239" s="388"/>
      <c r="AJ239" s="388"/>
      <c r="AK239" s="388"/>
      <c r="AL239" s="388"/>
      <c r="AM239" s="388"/>
      <c r="AN239" s="388"/>
      <c r="AO239" s="388"/>
      <c r="AP239" s="71">
        <f>AU159</f>
        <v>0</v>
      </c>
      <c r="AQ239" s="156">
        <f>(SUM(AQ232, AQ218, AQ212, AO205))*$D$9</f>
        <v>0</v>
      </c>
      <c r="AR239" s="437">
        <f>(SUM(AR232, AS232, AR218, AS218, AR212, AS212, AR205, AS205))*$D$9</f>
        <v>0</v>
      </c>
      <c r="AS239" s="437"/>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02" t="s">
        <v>96</v>
      </c>
      <c r="B241" s="403"/>
      <c r="C241" s="403"/>
      <c r="D241" s="403"/>
      <c r="E241" s="403"/>
      <c r="F241" s="403"/>
      <c r="G241" s="403"/>
      <c r="H241" s="403"/>
      <c r="I241" s="403"/>
      <c r="J241" s="172">
        <f>SUM(J239, J232, J218, J212, H205)</f>
        <v>0</v>
      </c>
      <c r="K241" s="172">
        <f>SUM(K239, K232, K218, K212, K205)</f>
        <v>0</v>
      </c>
      <c r="L241" s="172">
        <f>SUM(L232, L218, L212, L205)</f>
        <v>0</v>
      </c>
      <c r="M241" s="19">
        <f>SUM(J241:L241)</f>
        <v>0</v>
      </c>
      <c r="N241" s="5"/>
      <c r="P241" s="389" t="s">
        <v>96</v>
      </c>
      <c r="Q241" s="390"/>
      <c r="R241" s="390"/>
      <c r="S241" s="390"/>
      <c r="T241" s="390"/>
      <c r="U241" s="390"/>
      <c r="V241" s="390"/>
      <c r="W241" s="390"/>
      <c r="X241" s="390"/>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8" t="s">
        <v>96</v>
      </c>
      <c r="AH241" s="439"/>
      <c r="AI241" s="439"/>
      <c r="AJ241" s="439"/>
      <c r="AK241" s="439"/>
      <c r="AL241" s="439"/>
      <c r="AM241" s="439"/>
      <c r="AN241" s="439"/>
      <c r="AO241" s="439"/>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440" t="s">
        <v>222</v>
      </c>
      <c r="C244" s="409"/>
      <c r="D244" s="35">
        <f>J241</f>
        <v>0</v>
      </c>
      <c r="F244" s="3"/>
      <c r="G244" s="3"/>
      <c r="O244" s="74"/>
      <c r="P244" s="440" t="s">
        <v>222</v>
      </c>
      <c r="Q244" s="441"/>
      <c r="R244" s="409"/>
      <c r="S244" s="181">
        <f>Z241</f>
        <v>0</v>
      </c>
      <c r="T244" s="408" t="s">
        <v>99</v>
      </c>
      <c r="U244" s="409"/>
      <c r="V244" s="91">
        <f>D244-S244</f>
        <v>0</v>
      </c>
      <c r="W244" s="98"/>
      <c r="X244" s="391"/>
      <c r="Y244" s="391"/>
      <c r="Z244" s="98"/>
      <c r="AA244" s="98"/>
      <c r="AF244" s="74"/>
      <c r="AG244" s="440" t="s">
        <v>184</v>
      </c>
      <c r="AH244" s="409"/>
      <c r="AI244" s="497">
        <f>AQ241</f>
        <v>0</v>
      </c>
      <c r="AJ244" s="499"/>
      <c r="AK244" s="503" t="s">
        <v>189</v>
      </c>
      <c r="AL244" s="503"/>
      <c r="AM244" s="54">
        <f>IF($S$244&lt;&gt;0, S244+AM164-AI244, D244+AM164-AI244)</f>
        <v>0</v>
      </c>
      <c r="AO244" s="234" t="s">
        <v>84</v>
      </c>
      <c r="AP244" s="447"/>
      <c r="AQ244" s="448"/>
      <c r="AR244" s="504" t="s">
        <v>85</v>
      </c>
      <c r="AS244" s="505"/>
    </row>
    <row r="245" spans="1:47" x14ac:dyDescent="0.35">
      <c r="B245" s="446" t="s">
        <v>223</v>
      </c>
      <c r="C245" s="406"/>
      <c r="D245" s="168">
        <f>K241</f>
        <v>0</v>
      </c>
      <c r="F245" s="3"/>
      <c r="G245" s="3"/>
      <c r="O245" s="74"/>
      <c r="P245" s="446" t="s">
        <v>223</v>
      </c>
      <c r="Q245" s="445"/>
      <c r="R245" s="406"/>
      <c r="S245" s="176">
        <f>AA241</f>
        <v>0</v>
      </c>
      <c r="T245" s="410" t="s">
        <v>100</v>
      </c>
      <c r="U245" s="406"/>
      <c r="V245" s="92">
        <f>D245-S245</f>
        <v>0</v>
      </c>
      <c r="W245" s="98"/>
      <c r="X245" s="392"/>
      <c r="Y245" s="392"/>
      <c r="Z245" s="392"/>
      <c r="AA245" s="392"/>
      <c r="AF245" s="74"/>
      <c r="AG245" s="446" t="s">
        <v>185</v>
      </c>
      <c r="AH245" s="406"/>
      <c r="AI245" s="491">
        <f>AR241</f>
        <v>0</v>
      </c>
      <c r="AJ245" s="492"/>
      <c r="AK245" s="406" t="s">
        <v>190</v>
      </c>
      <c r="AL245" s="407"/>
      <c r="AM245" s="45">
        <f>IF($S$244&lt;&gt;0, S245+AM165-AI245, D245+AM165-AI245)</f>
        <v>0</v>
      </c>
      <c r="AO245" s="78" t="s">
        <v>86</v>
      </c>
      <c r="AP245" s="366"/>
      <c r="AQ245" s="366"/>
      <c r="AR245" s="366"/>
      <c r="AS245" s="436"/>
    </row>
    <row r="246" spans="1:47" ht="16" thickBot="1" x14ac:dyDescent="0.4">
      <c r="B246" s="446" t="s">
        <v>129</v>
      </c>
      <c r="C246" s="406"/>
      <c r="D246" s="168">
        <f>L241</f>
        <v>0</v>
      </c>
      <c r="F246" s="3"/>
      <c r="G246" s="3"/>
      <c r="O246" s="74"/>
      <c r="P246" s="446" t="s">
        <v>129</v>
      </c>
      <c r="Q246" s="445"/>
      <c r="R246" s="406"/>
      <c r="S246" s="176">
        <f>AB241</f>
        <v>0</v>
      </c>
      <c r="T246" s="410" t="s">
        <v>101</v>
      </c>
      <c r="U246" s="406"/>
      <c r="V246" s="92">
        <f>D246-S246</f>
        <v>0</v>
      </c>
      <c r="W246" s="98"/>
      <c r="X246" s="391"/>
      <c r="Y246" s="391"/>
      <c r="Z246" s="98"/>
      <c r="AA246" s="98"/>
      <c r="AF246" s="74"/>
      <c r="AG246" s="446" t="s">
        <v>186</v>
      </c>
      <c r="AH246" s="406"/>
      <c r="AI246" s="491">
        <f>AS241</f>
        <v>0</v>
      </c>
      <c r="AJ246" s="492"/>
      <c r="AK246" s="406" t="s">
        <v>191</v>
      </c>
      <c r="AL246" s="407"/>
      <c r="AM246" s="45">
        <f>IF($S$244&lt;&gt;0, S246+AM166-AI246, D246+AM166-AI246)</f>
        <v>0</v>
      </c>
      <c r="AO246" s="79" t="s">
        <v>87</v>
      </c>
      <c r="AP246" s="449"/>
      <c r="AQ246" s="450"/>
      <c r="AR246" s="495" t="s">
        <v>85</v>
      </c>
      <c r="AS246" s="496"/>
    </row>
    <row r="247" spans="1:47" ht="16" thickBot="1" x14ac:dyDescent="0.4">
      <c r="B247" s="446" t="s">
        <v>224</v>
      </c>
      <c r="C247" s="406"/>
      <c r="D247" s="168">
        <f>K241+L241</f>
        <v>0</v>
      </c>
      <c r="F247" s="3"/>
      <c r="G247" s="3"/>
      <c r="O247" s="74"/>
      <c r="P247" s="446" t="s">
        <v>224</v>
      </c>
      <c r="Q247" s="445"/>
      <c r="R247" s="406"/>
      <c r="S247" s="176">
        <f>SUM(S245:S246)</f>
        <v>0</v>
      </c>
      <c r="T247" s="410" t="s">
        <v>102</v>
      </c>
      <c r="U247" s="406"/>
      <c r="V247" s="92">
        <f>D247-S247</f>
        <v>0</v>
      </c>
      <c r="W247" s="26"/>
      <c r="X247" s="26"/>
      <c r="Y247" s="26"/>
      <c r="Z247" s="26"/>
      <c r="AA247" s="26"/>
      <c r="AF247" s="74"/>
      <c r="AG247" s="446" t="s">
        <v>187</v>
      </c>
      <c r="AH247" s="406"/>
      <c r="AI247" s="491">
        <f>AI245+AI246</f>
        <v>0</v>
      </c>
      <c r="AJ247" s="492"/>
      <c r="AK247" s="406" t="s">
        <v>193</v>
      </c>
      <c r="AL247" s="407"/>
      <c r="AM247" s="45">
        <f>IF($S$244&lt;&gt;0, S247+AM167-AI247, D247+AM167-AI247)</f>
        <v>0</v>
      </c>
      <c r="AO247" s="26"/>
      <c r="AP247" s="26"/>
      <c r="AQ247" s="26"/>
      <c r="AR247" s="26"/>
      <c r="AS247" s="26"/>
    </row>
    <row r="248" spans="1:47" ht="16" thickBot="1" x14ac:dyDescent="0.4">
      <c r="B248" s="446" t="s">
        <v>225</v>
      </c>
      <c r="C248" s="406"/>
      <c r="D248" s="168">
        <f>M241</f>
        <v>0</v>
      </c>
      <c r="F248" s="3"/>
      <c r="G248" s="3"/>
      <c r="O248" s="74"/>
      <c r="P248" s="446" t="s">
        <v>225</v>
      </c>
      <c r="Q248" s="445"/>
      <c r="R248" s="406"/>
      <c r="S248" s="176">
        <f>AC241</f>
        <v>0</v>
      </c>
      <c r="T248" s="430" t="s">
        <v>103</v>
      </c>
      <c r="U248" s="431"/>
      <c r="V248" s="115">
        <f>D248-S248</f>
        <v>0</v>
      </c>
      <c r="W248" s="466"/>
      <c r="X248" s="466"/>
      <c r="Y248" s="392"/>
      <c r="Z248" s="392"/>
      <c r="AA248" s="392"/>
      <c r="AF248" s="74"/>
      <c r="AG248" s="446" t="s">
        <v>263</v>
      </c>
      <c r="AH248" s="406"/>
      <c r="AI248" s="491">
        <f>AT241</f>
        <v>0</v>
      </c>
      <c r="AJ248" s="492"/>
      <c r="AK248" s="431" t="s">
        <v>264</v>
      </c>
      <c r="AL248" s="401"/>
      <c r="AM248" s="43">
        <f>IF($S$244&lt;&gt;0, S248+AM168-AI248, D248+AM168-AI248)</f>
        <v>0</v>
      </c>
      <c r="AO248" s="479" t="s">
        <v>88</v>
      </c>
      <c r="AP248" s="480"/>
      <c r="AQ248" s="509"/>
      <c r="AR248" s="509"/>
      <c r="AS248" s="510"/>
    </row>
    <row r="249" spans="1:47" x14ac:dyDescent="0.35">
      <c r="B249" s="446" t="s">
        <v>167</v>
      </c>
      <c r="C249" s="406"/>
      <c r="D249" s="85" t="e">
        <f>L241/(L241+K241)</f>
        <v>#DIV/0!</v>
      </c>
      <c r="F249" s="3"/>
      <c r="G249" s="3"/>
      <c r="O249" s="74"/>
      <c r="P249" s="446" t="s">
        <v>167</v>
      </c>
      <c r="Q249" s="445"/>
      <c r="R249" s="406"/>
      <c r="S249" s="122" t="e">
        <f>AB241/(AA241+AB241)</f>
        <v>#DIV/0!</v>
      </c>
      <c r="T249" s="29"/>
      <c r="U249" s="29"/>
      <c r="AF249" s="74"/>
      <c r="AG249" s="446" t="s">
        <v>201</v>
      </c>
      <c r="AH249" s="406"/>
      <c r="AI249" s="493" t="e">
        <f>AQ239/AQ241</f>
        <v>#DIV/0!</v>
      </c>
      <c r="AJ249" s="494"/>
      <c r="AK249" s="165"/>
    </row>
    <row r="250" spans="1:47" ht="16" thickBot="1" x14ac:dyDescent="0.4">
      <c r="B250" s="464" t="s">
        <v>138</v>
      </c>
      <c r="C250" s="431"/>
      <c r="D250" s="37" t="e">
        <f>D253 &amp; D254 &amp; D255</f>
        <v>#DIV/0!</v>
      </c>
      <c r="F250" s="3"/>
      <c r="G250" s="3"/>
      <c r="O250" s="74"/>
      <c r="P250" s="464" t="s">
        <v>138</v>
      </c>
      <c r="Q250" s="465"/>
      <c r="R250" s="431"/>
      <c r="S250" s="123" t="e">
        <f>S253 &amp; S254 &amp; S255</f>
        <v>#DIV/0!</v>
      </c>
      <c r="T250" s="29"/>
      <c r="U250" s="29"/>
      <c r="AF250" s="74"/>
      <c r="AG250" s="464" t="s">
        <v>202</v>
      </c>
      <c r="AH250" s="431"/>
      <c r="AI250" s="475" t="e">
        <f>(AR239)/(AR241+AS241)</f>
        <v>#DIV/0!</v>
      </c>
      <c r="AJ250" s="476"/>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53" t="s">
        <v>92</v>
      </c>
      <c r="B258" s="454"/>
      <c r="C258" s="454"/>
      <c r="D258" s="454"/>
      <c r="E258" s="454"/>
      <c r="F258" s="454"/>
      <c r="G258" s="454"/>
      <c r="H258" s="454"/>
      <c r="I258" s="454"/>
      <c r="J258" s="454"/>
      <c r="K258" s="454"/>
      <c r="L258" s="454"/>
      <c r="M258" s="455"/>
      <c r="P258" s="415" t="s">
        <v>251</v>
      </c>
      <c r="Q258" s="416"/>
      <c r="R258" s="416"/>
      <c r="S258" s="416"/>
      <c r="T258" s="416"/>
      <c r="U258" s="416"/>
      <c r="V258" s="416"/>
      <c r="W258" s="416"/>
      <c r="X258" s="416"/>
      <c r="Y258" s="416"/>
      <c r="Z258" s="416"/>
      <c r="AA258" s="416"/>
      <c r="AB258" s="416"/>
      <c r="AC258" s="416"/>
      <c r="AD258" s="417"/>
      <c r="AG258" s="500" t="s">
        <v>266</v>
      </c>
      <c r="AH258" s="501"/>
      <c r="AI258" s="501"/>
      <c r="AJ258" s="501"/>
      <c r="AK258" s="501"/>
      <c r="AL258" s="501"/>
      <c r="AM258" s="501"/>
      <c r="AN258" s="501"/>
      <c r="AO258" s="501"/>
      <c r="AP258" s="501"/>
      <c r="AQ258" s="501"/>
      <c r="AR258" s="501"/>
      <c r="AS258" s="501"/>
      <c r="AT258" s="501"/>
      <c r="AU258" s="502"/>
    </row>
    <row r="259" spans="1:47" s="21" customFormat="1" x14ac:dyDescent="0.35">
      <c r="A259" s="418" t="s">
        <v>7</v>
      </c>
      <c r="B259" s="371"/>
      <c r="C259" s="371"/>
      <c r="D259" s="371"/>
      <c r="E259" s="371"/>
      <c r="F259" s="371"/>
      <c r="G259" s="371"/>
      <c r="H259" s="371"/>
      <c r="I259" s="371"/>
      <c r="J259" s="371"/>
      <c r="K259" s="371"/>
      <c r="L259" s="371"/>
      <c r="M259" s="419"/>
      <c r="P259" s="365" t="s">
        <v>251</v>
      </c>
      <c r="Q259" s="366"/>
      <c r="R259" s="366"/>
      <c r="S259" s="366"/>
      <c r="T259" s="366"/>
      <c r="U259" s="366"/>
      <c r="V259" s="366"/>
      <c r="W259" s="366"/>
      <c r="X259" s="366"/>
      <c r="Y259" s="366"/>
      <c r="Z259" s="366"/>
      <c r="AA259" s="366"/>
      <c r="AB259" s="366"/>
      <c r="AC259" s="366"/>
      <c r="AD259" s="436"/>
      <c r="AG259" s="365" t="s">
        <v>265</v>
      </c>
      <c r="AH259" s="366"/>
      <c r="AI259" s="366"/>
      <c r="AJ259" s="366"/>
      <c r="AK259" s="366"/>
      <c r="AL259" s="366"/>
      <c r="AM259" s="366"/>
      <c r="AN259" s="366"/>
      <c r="AO259" s="366"/>
      <c r="AP259" s="366"/>
      <c r="AQ259" s="366"/>
      <c r="AR259" s="366"/>
      <c r="AS259" s="366"/>
      <c r="AT259" s="366"/>
      <c r="AU259" s="436"/>
    </row>
    <row r="260" spans="1:47" s="96" customFormat="1" x14ac:dyDescent="0.35">
      <c r="A260" s="365" t="s">
        <v>226</v>
      </c>
      <c r="B260" s="366"/>
      <c r="C260" s="413"/>
      <c r="D260" s="413"/>
      <c r="E260" s="413"/>
      <c r="F260" s="413"/>
      <c r="G260" s="100" t="s">
        <v>227</v>
      </c>
      <c r="H260" s="413"/>
      <c r="I260" s="413"/>
      <c r="J260" s="413"/>
      <c r="K260" s="413"/>
      <c r="L260" s="413"/>
      <c r="M260" s="420"/>
      <c r="P260" s="365" t="s">
        <v>226</v>
      </c>
      <c r="Q260" s="366"/>
      <c r="R260" s="413"/>
      <c r="S260" s="413"/>
      <c r="T260" s="413"/>
      <c r="U260" s="413"/>
      <c r="V260" s="413"/>
      <c r="W260" s="100" t="s">
        <v>227</v>
      </c>
      <c r="X260" s="413"/>
      <c r="Y260" s="413"/>
      <c r="Z260" s="413"/>
      <c r="AA260" s="413"/>
      <c r="AB260" s="413"/>
      <c r="AC260" s="413"/>
      <c r="AD260" s="420"/>
      <c r="AG260" s="365" t="s">
        <v>226</v>
      </c>
      <c r="AH260" s="366"/>
      <c r="AI260" s="413"/>
      <c r="AJ260" s="413"/>
      <c r="AK260" s="413"/>
      <c r="AL260" s="413"/>
      <c r="AM260" s="413"/>
      <c r="AN260" s="100" t="s">
        <v>227</v>
      </c>
      <c r="AO260" s="413"/>
      <c r="AP260" s="413"/>
      <c r="AQ260" s="413"/>
      <c r="AR260" s="413"/>
      <c r="AS260" s="413"/>
      <c r="AT260" s="413"/>
      <c r="AU260" s="420"/>
    </row>
    <row r="261" spans="1:47" x14ac:dyDescent="0.35">
      <c r="A261" s="365" t="s">
        <v>0</v>
      </c>
      <c r="B261" s="366"/>
      <c r="C261" s="414"/>
      <c r="D261" s="414"/>
      <c r="E261" s="414"/>
      <c r="F261" s="414"/>
      <c r="G261" s="414"/>
      <c r="H261" s="414"/>
      <c r="I261" s="414"/>
      <c r="J261" s="414"/>
      <c r="K261" s="414"/>
      <c r="L261" s="414"/>
      <c r="M261" s="422"/>
      <c r="P261" s="365" t="s">
        <v>0</v>
      </c>
      <c r="Q261" s="366"/>
      <c r="R261" s="414"/>
      <c r="S261" s="414"/>
      <c r="T261" s="414"/>
      <c r="U261" s="414"/>
      <c r="V261" s="414"/>
      <c r="W261" s="414"/>
      <c r="X261" s="414"/>
      <c r="Y261" s="414"/>
      <c r="Z261" s="414"/>
      <c r="AA261" s="414"/>
      <c r="AB261" s="414"/>
      <c r="AC261" s="414"/>
      <c r="AD261" s="422"/>
      <c r="AG261" s="365" t="s">
        <v>0</v>
      </c>
      <c r="AH261" s="366"/>
      <c r="AI261" s="414"/>
      <c r="AJ261" s="414"/>
      <c r="AK261" s="414"/>
      <c r="AL261" s="414"/>
      <c r="AM261" s="414"/>
      <c r="AN261" s="414"/>
      <c r="AO261" s="414"/>
      <c r="AP261" s="414"/>
      <c r="AQ261" s="414"/>
      <c r="AR261" s="414"/>
      <c r="AS261" s="414"/>
      <c r="AT261" s="414"/>
      <c r="AU261" s="422"/>
    </row>
    <row r="262" spans="1:47" x14ac:dyDescent="0.35">
      <c r="A262" s="365" t="s">
        <v>91</v>
      </c>
      <c r="B262" s="366"/>
      <c r="C262" s="414"/>
      <c r="D262" s="414"/>
      <c r="E262" s="414"/>
      <c r="F262" s="414"/>
      <c r="G262" s="414"/>
      <c r="H262" s="414"/>
      <c r="I262" s="414"/>
      <c r="J262" s="414"/>
      <c r="K262" s="414"/>
      <c r="L262" s="414"/>
      <c r="M262" s="422"/>
      <c r="P262" s="365" t="s">
        <v>91</v>
      </c>
      <c r="Q262" s="366"/>
      <c r="R262" s="414"/>
      <c r="S262" s="414"/>
      <c r="T262" s="414"/>
      <c r="U262" s="414"/>
      <c r="V262" s="414"/>
      <c r="W262" s="414"/>
      <c r="X262" s="414"/>
      <c r="Y262" s="414"/>
      <c r="Z262" s="414"/>
      <c r="AA262" s="414"/>
      <c r="AB262" s="414"/>
      <c r="AC262" s="414"/>
      <c r="AD262" s="422"/>
      <c r="AG262" s="365" t="s">
        <v>91</v>
      </c>
      <c r="AH262" s="366"/>
      <c r="AI262" s="414"/>
      <c r="AJ262" s="414"/>
      <c r="AK262" s="414"/>
      <c r="AL262" s="414"/>
      <c r="AM262" s="414"/>
      <c r="AN262" s="414"/>
      <c r="AO262" s="414"/>
      <c r="AP262" s="414"/>
      <c r="AQ262" s="414"/>
      <c r="AR262" s="414"/>
      <c r="AS262" s="414"/>
      <c r="AT262" s="414"/>
      <c r="AU262" s="422"/>
    </row>
    <row r="263" spans="1:47" ht="16" thickBot="1" x14ac:dyDescent="0.4">
      <c r="A263" s="423" t="s">
        <v>2</v>
      </c>
      <c r="B263" s="424"/>
      <c r="C263" s="425"/>
      <c r="D263" s="425"/>
      <c r="E263" s="425"/>
      <c r="F263" s="425"/>
      <c r="G263" s="425"/>
      <c r="H263" s="425"/>
      <c r="I263" s="425"/>
      <c r="J263" s="425"/>
      <c r="K263" s="425"/>
      <c r="L263" s="425"/>
      <c r="M263" s="426"/>
      <c r="P263" s="423" t="s">
        <v>2</v>
      </c>
      <c r="Q263" s="424"/>
      <c r="R263" s="425"/>
      <c r="S263" s="425"/>
      <c r="T263" s="425"/>
      <c r="U263" s="425"/>
      <c r="V263" s="425"/>
      <c r="W263" s="425"/>
      <c r="X263" s="425"/>
      <c r="Y263" s="425"/>
      <c r="Z263" s="425"/>
      <c r="AA263" s="425"/>
      <c r="AB263" s="425"/>
      <c r="AC263" s="425"/>
      <c r="AD263" s="426"/>
      <c r="AG263" s="423" t="s">
        <v>2</v>
      </c>
      <c r="AH263" s="424"/>
      <c r="AI263" s="425"/>
      <c r="AJ263" s="425"/>
      <c r="AK263" s="425"/>
      <c r="AL263" s="425"/>
      <c r="AM263" s="425"/>
      <c r="AN263" s="425"/>
      <c r="AO263" s="425"/>
      <c r="AP263" s="425"/>
      <c r="AQ263" s="425"/>
      <c r="AR263" s="425"/>
      <c r="AS263" s="425"/>
      <c r="AT263" s="425"/>
      <c r="AU263" s="426"/>
    </row>
    <row r="264" spans="1:47" ht="16" thickBot="1" x14ac:dyDescent="0.4">
      <c r="F264" s="3"/>
      <c r="G264" s="3"/>
    </row>
    <row r="265" spans="1:47" s="21" customFormat="1" x14ac:dyDescent="0.35">
      <c r="A265" s="372" t="s">
        <v>79</v>
      </c>
      <c r="B265" s="373"/>
      <c r="C265" s="373"/>
      <c r="D265" s="373"/>
      <c r="E265" s="373"/>
      <c r="F265" s="373"/>
      <c r="G265" s="373"/>
      <c r="H265" s="373"/>
      <c r="I265" s="373"/>
      <c r="J265" s="373"/>
      <c r="K265" s="373"/>
      <c r="L265" s="373"/>
      <c r="M265" s="427"/>
      <c r="P265" s="372" t="s">
        <v>79</v>
      </c>
      <c r="Q265" s="373"/>
      <c r="R265" s="373"/>
      <c r="S265" s="373"/>
      <c r="T265" s="373"/>
      <c r="U265" s="373"/>
      <c r="V265" s="373"/>
      <c r="W265" s="373"/>
      <c r="X265" s="373"/>
      <c r="Y265" s="373"/>
      <c r="Z265" s="373"/>
      <c r="AA265" s="373"/>
      <c r="AB265" s="373"/>
      <c r="AC265" s="373"/>
      <c r="AD265" s="427"/>
      <c r="AG265" s="372" t="s">
        <v>79</v>
      </c>
      <c r="AH265" s="373"/>
      <c r="AI265" s="373"/>
      <c r="AJ265" s="373"/>
      <c r="AK265" s="373"/>
      <c r="AL265" s="373"/>
      <c r="AM265" s="373"/>
      <c r="AN265" s="373"/>
      <c r="AO265" s="373"/>
      <c r="AP265" s="373"/>
      <c r="AQ265" s="373"/>
      <c r="AR265" s="373"/>
      <c r="AS265" s="373"/>
      <c r="AT265" s="373"/>
      <c r="AU265" s="427"/>
    </row>
    <row r="266" spans="1:47" s="21" customFormat="1" x14ac:dyDescent="0.35">
      <c r="A266" s="103"/>
      <c r="B266" s="101" t="s">
        <v>80</v>
      </c>
      <c r="C266" s="371" t="s">
        <v>13</v>
      </c>
      <c r="D266" s="371"/>
      <c r="E266" s="101" t="s">
        <v>14</v>
      </c>
      <c r="F266" s="101" t="s">
        <v>164</v>
      </c>
      <c r="G266" s="101" t="s">
        <v>64</v>
      </c>
      <c r="H266" s="108" t="s">
        <v>144</v>
      </c>
      <c r="I266" s="101" t="s">
        <v>76</v>
      </c>
      <c r="J266" s="101" t="s">
        <v>77</v>
      </c>
      <c r="K266" s="108" t="s">
        <v>78</v>
      </c>
      <c r="L266" s="101" t="s">
        <v>143</v>
      </c>
      <c r="M266" s="41" t="s">
        <v>18</v>
      </c>
      <c r="P266" s="103"/>
      <c r="Q266" s="101" t="s">
        <v>80</v>
      </c>
      <c r="R266" s="371" t="s">
        <v>13</v>
      </c>
      <c r="S266" s="371"/>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371" t="s">
        <v>13</v>
      </c>
      <c r="AJ266" s="371"/>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66"/>
      <c r="D267" s="366"/>
      <c r="E267" s="100"/>
      <c r="F267" s="13">
        <v>0</v>
      </c>
      <c r="G267" s="13">
        <v>0</v>
      </c>
      <c r="H267" s="14">
        <f>SUM(F267:G267)</f>
        <v>0</v>
      </c>
      <c r="I267" s="13">
        <v>0</v>
      </c>
      <c r="J267" s="13">
        <v>0</v>
      </c>
      <c r="K267" s="14">
        <f>SUM(I267:J267)</f>
        <v>0</v>
      </c>
      <c r="L267" s="13">
        <v>0</v>
      </c>
      <c r="M267" s="15">
        <f>SUM(H267, K267, L267)</f>
        <v>0</v>
      </c>
      <c r="N267" s="5"/>
      <c r="P267" s="157">
        <v>1</v>
      </c>
      <c r="Q267" s="104"/>
      <c r="R267" s="366"/>
      <c r="S267" s="366"/>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6"/>
      <c r="AJ267" s="366"/>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66"/>
      <c r="D268" s="366"/>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6"/>
      <c r="S268" s="366"/>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6"/>
      <c r="AJ268" s="366"/>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66"/>
      <c r="D269" s="366"/>
      <c r="E269" s="100"/>
      <c r="F269" s="13">
        <v>0</v>
      </c>
      <c r="G269" s="13">
        <v>0</v>
      </c>
      <c r="H269" s="14">
        <f t="shared" si="173"/>
        <v>0</v>
      </c>
      <c r="I269" s="13">
        <v>0</v>
      </c>
      <c r="J269" s="13">
        <v>0</v>
      </c>
      <c r="K269" s="14">
        <f t="shared" si="174"/>
        <v>0</v>
      </c>
      <c r="L269" s="13">
        <v>0</v>
      </c>
      <c r="M269" s="15">
        <f t="shared" si="175"/>
        <v>0</v>
      </c>
      <c r="N269" s="5"/>
      <c r="P269" s="157">
        <v>3</v>
      </c>
      <c r="Q269" s="104"/>
      <c r="R269" s="366"/>
      <c r="S269" s="366"/>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6"/>
      <c r="AJ269" s="366"/>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66"/>
      <c r="D270" s="366"/>
      <c r="E270" s="100"/>
      <c r="F270" s="13">
        <v>0</v>
      </c>
      <c r="G270" s="13">
        <v>0</v>
      </c>
      <c r="H270" s="14">
        <f>SUM(F270:G270)</f>
        <v>0</v>
      </c>
      <c r="I270" s="13">
        <v>0</v>
      </c>
      <c r="J270" s="13">
        <v>0</v>
      </c>
      <c r="K270" s="14">
        <f t="shared" si="174"/>
        <v>0</v>
      </c>
      <c r="L270" s="13">
        <v>0</v>
      </c>
      <c r="M270" s="15">
        <f t="shared" si="175"/>
        <v>0</v>
      </c>
      <c r="N270" s="5"/>
      <c r="P270" s="157">
        <v>4</v>
      </c>
      <c r="Q270" s="104"/>
      <c r="R270" s="366"/>
      <c r="S270" s="366"/>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6"/>
      <c r="AJ270" s="366"/>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66"/>
      <c r="D271" s="366"/>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6"/>
      <c r="S271" s="366"/>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6"/>
      <c r="AJ271" s="366"/>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66"/>
      <c r="D272" s="366"/>
      <c r="E272" s="100"/>
      <c r="F272" s="13">
        <v>0</v>
      </c>
      <c r="G272" s="13">
        <v>0</v>
      </c>
      <c r="H272" s="14">
        <f t="shared" si="182"/>
        <v>0</v>
      </c>
      <c r="I272" s="13">
        <v>0</v>
      </c>
      <c r="J272" s="13">
        <v>0</v>
      </c>
      <c r="K272" s="14">
        <f>SUM(I272:J272)</f>
        <v>0</v>
      </c>
      <c r="L272" s="13">
        <v>0</v>
      </c>
      <c r="M272" s="15">
        <f>SUM(H272, K272, L272)</f>
        <v>0</v>
      </c>
      <c r="N272" s="5"/>
      <c r="P272" s="157">
        <v>6</v>
      </c>
      <c r="Q272" s="104"/>
      <c r="R272" s="366"/>
      <c r="S272" s="366"/>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6"/>
      <c r="AJ272" s="366"/>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459" t="s">
        <v>173</v>
      </c>
      <c r="B273" s="414"/>
      <c r="C273" s="366">
        <v>0</v>
      </c>
      <c r="D273" s="366"/>
      <c r="E273" s="100"/>
      <c r="F273" s="13">
        <v>0</v>
      </c>
      <c r="G273" s="13">
        <v>0</v>
      </c>
      <c r="H273" s="14">
        <f t="shared" si="182"/>
        <v>0</v>
      </c>
      <c r="I273" s="13">
        <v>0</v>
      </c>
      <c r="J273" s="13">
        <v>0</v>
      </c>
      <c r="K273" s="14">
        <f t="shared" si="174"/>
        <v>0</v>
      </c>
      <c r="L273" s="13">
        <v>0</v>
      </c>
      <c r="M273" s="15">
        <f t="shared" si="175"/>
        <v>0</v>
      </c>
      <c r="N273" s="5"/>
      <c r="P273" s="459" t="s">
        <v>173</v>
      </c>
      <c r="Q273" s="414"/>
      <c r="R273" s="366">
        <v>0</v>
      </c>
      <c r="S273" s="366"/>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9" t="s">
        <v>173</v>
      </c>
      <c r="AH273" s="414"/>
      <c r="AI273" s="366">
        <v>0</v>
      </c>
      <c r="AJ273" s="366"/>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457" t="s">
        <v>199</v>
      </c>
      <c r="B274" s="458"/>
      <c r="C274" s="456">
        <f>COUNTA(B267:B272)+C273</f>
        <v>0</v>
      </c>
      <c r="D274" s="456"/>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69">
        <f>COUNTA(Q267:Q272)+R273</f>
        <v>0</v>
      </c>
      <c r="S274" s="36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1">
        <f>COUNTA(AH267:AH272)+AI273</f>
        <v>0</v>
      </c>
      <c r="AJ274" s="421"/>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72" t="s">
        <v>179</v>
      </c>
      <c r="B276" s="373"/>
      <c r="C276" s="373"/>
      <c r="D276" s="373"/>
      <c r="E276" s="373"/>
      <c r="F276" s="373"/>
      <c r="G276" s="373"/>
      <c r="H276" s="373"/>
      <c r="I276" s="373"/>
      <c r="J276" s="373"/>
      <c r="K276" s="373"/>
      <c r="L276" s="373"/>
      <c r="M276" s="427"/>
      <c r="P276" s="372" t="s">
        <v>179</v>
      </c>
      <c r="Q276" s="373"/>
      <c r="R276" s="373"/>
      <c r="S276" s="373"/>
      <c r="T276" s="373"/>
      <c r="U276" s="373"/>
      <c r="V276" s="373"/>
      <c r="W276" s="373"/>
      <c r="X276" s="373"/>
      <c r="Y276" s="373"/>
      <c r="Z276" s="373"/>
      <c r="AA276" s="373"/>
      <c r="AB276" s="373"/>
      <c r="AC276" s="373"/>
      <c r="AD276" s="106"/>
      <c r="AG276" s="372" t="s">
        <v>179</v>
      </c>
      <c r="AH276" s="373"/>
      <c r="AI276" s="373"/>
      <c r="AJ276" s="373"/>
      <c r="AK276" s="373"/>
      <c r="AL276" s="373"/>
      <c r="AM276" s="373"/>
      <c r="AN276" s="373"/>
      <c r="AO276" s="373"/>
      <c r="AP276" s="373"/>
      <c r="AQ276" s="373"/>
      <c r="AR276" s="373"/>
      <c r="AS276" s="373"/>
      <c r="AT276" s="373"/>
      <c r="AU276" s="106"/>
    </row>
    <row r="277" spans="1:47" s="21" customFormat="1" ht="31.5" customHeight="1" x14ac:dyDescent="0.35">
      <c r="A277" s="418" t="s">
        <v>181</v>
      </c>
      <c r="B277" s="371"/>
      <c r="C277" s="371" t="s">
        <v>13</v>
      </c>
      <c r="D277" s="371"/>
      <c r="E277" s="101" t="s">
        <v>14</v>
      </c>
      <c r="F277" s="101" t="s">
        <v>164</v>
      </c>
      <c r="G277" s="101" t="s">
        <v>64</v>
      </c>
      <c r="H277" s="108" t="s">
        <v>144</v>
      </c>
      <c r="I277" s="101" t="s">
        <v>76</v>
      </c>
      <c r="J277" s="101" t="s">
        <v>77</v>
      </c>
      <c r="K277" s="108" t="s">
        <v>78</v>
      </c>
      <c r="L277" s="101" t="s">
        <v>143</v>
      </c>
      <c r="M277" s="41" t="s">
        <v>18</v>
      </c>
      <c r="P277" s="418" t="s">
        <v>181</v>
      </c>
      <c r="Q277" s="371"/>
      <c r="R277" s="371" t="s">
        <v>13</v>
      </c>
      <c r="S277" s="371"/>
      <c r="T277" s="101" t="s">
        <v>14</v>
      </c>
      <c r="U277" s="108" t="s">
        <v>252</v>
      </c>
      <c r="V277" s="101" t="s">
        <v>164</v>
      </c>
      <c r="W277" s="101" t="s">
        <v>64</v>
      </c>
      <c r="X277" s="108" t="s">
        <v>144</v>
      </c>
      <c r="Y277" s="101" t="s">
        <v>76</v>
      </c>
      <c r="Z277" s="101" t="s">
        <v>77</v>
      </c>
      <c r="AA277" s="108" t="s">
        <v>78</v>
      </c>
      <c r="AB277" s="101" t="s">
        <v>143</v>
      </c>
      <c r="AC277" s="108" t="s">
        <v>18</v>
      </c>
      <c r="AD277" s="41" t="s">
        <v>109</v>
      </c>
      <c r="AG277" s="418" t="s">
        <v>181</v>
      </c>
      <c r="AH277" s="371"/>
      <c r="AI277" s="371" t="s">
        <v>13</v>
      </c>
      <c r="AJ277" s="371"/>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65">
        <v>0</v>
      </c>
      <c r="B278" s="366"/>
      <c r="C278" s="366" t="s">
        <v>19</v>
      </c>
      <c r="D278" s="366"/>
      <c r="E278" s="100"/>
      <c r="F278" s="13">
        <v>0</v>
      </c>
      <c r="G278" s="13">
        <v>0</v>
      </c>
      <c r="H278" s="14">
        <f>SUM(F278:G278)</f>
        <v>0</v>
      </c>
      <c r="I278" s="13">
        <v>0</v>
      </c>
      <c r="J278" s="13">
        <v>0</v>
      </c>
      <c r="K278" s="14">
        <f>SUM(I278:J278)</f>
        <v>0</v>
      </c>
      <c r="L278" s="13">
        <v>0</v>
      </c>
      <c r="M278" s="15">
        <f>SUM(H278, K278, L278)</f>
        <v>0</v>
      </c>
      <c r="N278" s="6"/>
      <c r="P278" s="365">
        <v>0</v>
      </c>
      <c r="Q278" s="366"/>
      <c r="R278" s="366" t="s">
        <v>19</v>
      </c>
      <c r="S278" s="366"/>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5">
        <v>0</v>
      </c>
      <c r="AH278" s="366"/>
      <c r="AI278" s="366" t="s">
        <v>19</v>
      </c>
      <c r="AJ278" s="366"/>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65">
        <v>0</v>
      </c>
      <c r="B279" s="366"/>
      <c r="C279" s="366" t="s">
        <v>20</v>
      </c>
      <c r="D279" s="366"/>
      <c r="E279" s="100"/>
      <c r="F279" s="13">
        <v>0</v>
      </c>
      <c r="G279" s="13">
        <v>0</v>
      </c>
      <c r="H279" s="14">
        <f t="shared" ref="H279" si="191">SUM(F279:G279)</f>
        <v>0</v>
      </c>
      <c r="I279" s="13">
        <v>0</v>
      </c>
      <c r="J279" s="13">
        <v>0</v>
      </c>
      <c r="K279" s="14">
        <f t="shared" ref="K279:K282" si="192">SUM(I279:J279)</f>
        <v>0</v>
      </c>
      <c r="L279" s="13">
        <v>0</v>
      </c>
      <c r="M279" s="15">
        <f>SUM(H279, K279, L279)</f>
        <v>0</v>
      </c>
      <c r="N279" s="6"/>
      <c r="P279" s="365">
        <v>0</v>
      </c>
      <c r="Q279" s="366"/>
      <c r="R279" s="366" t="s">
        <v>20</v>
      </c>
      <c r="S279" s="366"/>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5">
        <v>0</v>
      </c>
      <c r="AH279" s="366"/>
      <c r="AI279" s="366" t="s">
        <v>20</v>
      </c>
      <c r="AJ279" s="366"/>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65">
        <v>0</v>
      </c>
      <c r="B280" s="366"/>
      <c r="C280" s="366" t="s">
        <v>21</v>
      </c>
      <c r="D280" s="366"/>
      <c r="E280" s="100"/>
      <c r="F280" s="13">
        <v>0</v>
      </c>
      <c r="G280" s="13">
        <v>0</v>
      </c>
      <c r="H280" s="14">
        <f>SUM(F280:G280)</f>
        <v>0</v>
      </c>
      <c r="I280" s="13">
        <v>0</v>
      </c>
      <c r="J280" s="13">
        <v>0</v>
      </c>
      <c r="K280" s="14">
        <f t="shared" si="192"/>
        <v>0</v>
      </c>
      <c r="L280" s="13">
        <v>0</v>
      </c>
      <c r="M280" s="15">
        <f t="shared" ref="M280:M281" si="199">SUM(H280, K280, L280)</f>
        <v>0</v>
      </c>
      <c r="N280" s="6"/>
      <c r="P280" s="365">
        <v>0</v>
      </c>
      <c r="Q280" s="366"/>
      <c r="R280" s="366" t="s">
        <v>21</v>
      </c>
      <c r="S280" s="366"/>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5">
        <v>0</v>
      </c>
      <c r="AH280" s="366"/>
      <c r="AI280" s="366" t="s">
        <v>21</v>
      </c>
      <c r="AJ280" s="366"/>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65">
        <v>0</v>
      </c>
      <c r="B281" s="366"/>
      <c r="C281" s="366" t="s">
        <v>22</v>
      </c>
      <c r="D281" s="366"/>
      <c r="E281" s="100"/>
      <c r="F281" s="13">
        <v>0</v>
      </c>
      <c r="G281" s="13">
        <v>0</v>
      </c>
      <c r="H281" s="14">
        <f t="shared" ref="H281:H282" si="200">SUM(F281:G281)</f>
        <v>0</v>
      </c>
      <c r="I281" s="13">
        <v>0</v>
      </c>
      <c r="J281" s="13">
        <v>0</v>
      </c>
      <c r="K281" s="14">
        <f t="shared" si="192"/>
        <v>0</v>
      </c>
      <c r="L281" s="13">
        <v>0</v>
      </c>
      <c r="M281" s="15">
        <f t="shared" si="199"/>
        <v>0</v>
      </c>
      <c r="N281" s="6"/>
      <c r="P281" s="365">
        <v>0</v>
      </c>
      <c r="Q281" s="366"/>
      <c r="R281" s="366" t="s">
        <v>22</v>
      </c>
      <c r="S281" s="366"/>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5">
        <v>0</v>
      </c>
      <c r="AH281" s="366"/>
      <c r="AI281" s="366" t="s">
        <v>22</v>
      </c>
      <c r="AJ281" s="366"/>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65">
        <v>0</v>
      </c>
      <c r="B282" s="366"/>
      <c r="C282" s="366" t="s">
        <v>23</v>
      </c>
      <c r="D282" s="366"/>
      <c r="E282" s="100"/>
      <c r="F282" s="13">
        <v>0</v>
      </c>
      <c r="G282" s="13">
        <v>0</v>
      </c>
      <c r="H282" s="14">
        <f t="shared" si="200"/>
        <v>0</v>
      </c>
      <c r="I282" s="13">
        <v>0</v>
      </c>
      <c r="J282" s="13">
        <v>0</v>
      </c>
      <c r="K282" s="14">
        <f t="shared" si="192"/>
        <v>0</v>
      </c>
      <c r="L282" s="13">
        <v>0</v>
      </c>
      <c r="M282" s="15">
        <f>SUM(H282, K282, L282)</f>
        <v>0</v>
      </c>
      <c r="N282" s="6"/>
      <c r="P282" s="365">
        <v>0</v>
      </c>
      <c r="Q282" s="366"/>
      <c r="R282" s="366" t="s">
        <v>23</v>
      </c>
      <c r="S282" s="366"/>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5">
        <v>0</v>
      </c>
      <c r="AH282" s="366"/>
      <c r="AI282" s="366" t="s">
        <v>23</v>
      </c>
      <c r="AJ282" s="366"/>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456">
        <f>SUM(A278:B282)</f>
        <v>0</v>
      </c>
      <c r="D283" s="456"/>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69">
        <f>SUM(P278:Q282)</f>
        <v>0</v>
      </c>
      <c r="S283" s="36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1">
        <f>SUM(AG278:AH282)</f>
        <v>0</v>
      </c>
      <c r="AJ283" s="421"/>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452"/>
      <c r="B284" s="452"/>
      <c r="C284" s="452"/>
      <c r="D284" s="452"/>
      <c r="E284" s="452"/>
      <c r="F284" s="452"/>
      <c r="G284" s="452"/>
      <c r="H284" s="452"/>
      <c r="I284" s="452"/>
      <c r="J284" s="452"/>
      <c r="K284" s="452"/>
      <c r="L284" s="452"/>
      <c r="M284" s="452"/>
      <c r="N284" s="6"/>
      <c r="P284" s="452"/>
      <c r="Q284" s="452"/>
      <c r="R284" s="452"/>
      <c r="S284" s="452"/>
      <c r="T284" s="452"/>
      <c r="U284" s="452"/>
      <c r="V284" s="452"/>
      <c r="W284" s="452"/>
      <c r="X284" s="452"/>
      <c r="Y284" s="452"/>
      <c r="Z284" s="452"/>
      <c r="AA284" s="452"/>
      <c r="AB284" s="452"/>
      <c r="AC284" s="452"/>
      <c r="AD284" s="452"/>
      <c r="AE284" s="6"/>
      <c r="AG284" s="452"/>
      <c r="AH284" s="452"/>
      <c r="AI284" s="452"/>
      <c r="AJ284" s="452"/>
      <c r="AK284" s="452"/>
      <c r="AL284" s="452"/>
      <c r="AM284" s="452"/>
      <c r="AN284" s="452"/>
      <c r="AO284" s="452"/>
      <c r="AP284" s="452"/>
      <c r="AQ284" s="452"/>
      <c r="AR284" s="452"/>
      <c r="AS284" s="452"/>
      <c r="AT284" s="452"/>
      <c r="AU284" s="452"/>
    </row>
    <row r="285" spans="1:47" ht="16" thickBot="1" x14ac:dyDescent="0.4">
      <c r="A285" s="462" t="s">
        <v>180</v>
      </c>
      <c r="B285" s="463"/>
      <c r="C285" s="463"/>
      <c r="D285" s="463"/>
      <c r="E285" s="463"/>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60" t="s">
        <v>180</v>
      </c>
      <c r="Q285" s="461"/>
      <c r="R285" s="461"/>
      <c r="S285" s="461"/>
      <c r="T285" s="461"/>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60" t="s">
        <v>180</v>
      </c>
      <c r="AH285" s="461"/>
      <c r="AI285" s="461"/>
      <c r="AJ285" s="461"/>
      <c r="AK285" s="461"/>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72" t="s">
        <v>93</v>
      </c>
      <c r="B287" s="373"/>
      <c r="C287" s="373"/>
      <c r="D287" s="373"/>
      <c r="E287" s="373"/>
      <c r="F287" s="373"/>
      <c r="G287" s="373"/>
      <c r="H287" s="373"/>
      <c r="I287" s="373"/>
      <c r="J287" s="373"/>
      <c r="K287" s="373"/>
      <c r="L287" s="373"/>
      <c r="M287" s="427"/>
      <c r="P287" s="372" t="s">
        <v>93</v>
      </c>
      <c r="Q287" s="373"/>
      <c r="R287" s="373"/>
      <c r="S287" s="373"/>
      <c r="T287" s="373"/>
      <c r="U287" s="373"/>
      <c r="V287" s="373"/>
      <c r="W287" s="373"/>
      <c r="X287" s="373"/>
      <c r="Y287" s="373"/>
      <c r="Z287" s="373"/>
      <c r="AA287" s="373"/>
      <c r="AB287" s="373"/>
      <c r="AC287" s="373"/>
      <c r="AD287" s="106"/>
      <c r="AG287" s="372" t="s">
        <v>93</v>
      </c>
      <c r="AH287" s="373"/>
      <c r="AI287" s="373"/>
      <c r="AJ287" s="373"/>
      <c r="AK287" s="373"/>
      <c r="AL287" s="373"/>
      <c r="AM287" s="373"/>
      <c r="AN287" s="373"/>
      <c r="AO287" s="373"/>
      <c r="AP287" s="373"/>
      <c r="AQ287" s="373"/>
      <c r="AR287" s="373"/>
      <c r="AS287" s="373"/>
      <c r="AT287" s="373"/>
      <c r="AU287" s="106"/>
    </row>
    <row r="288" spans="1:47" s="21" customFormat="1" x14ac:dyDescent="0.35">
      <c r="A288" s="381" t="s">
        <v>24</v>
      </c>
      <c r="B288" s="382"/>
      <c r="C288" s="382"/>
      <c r="D288" s="382"/>
      <c r="E288" s="382"/>
      <c r="F288" s="382"/>
      <c r="G288" s="382"/>
      <c r="H288" s="382"/>
      <c r="I288" s="382"/>
      <c r="J288" s="101" t="s">
        <v>17</v>
      </c>
      <c r="K288" s="101" t="s">
        <v>15</v>
      </c>
      <c r="L288" s="101" t="s">
        <v>16</v>
      </c>
      <c r="M288" s="41" t="s">
        <v>18</v>
      </c>
      <c r="P288" s="381" t="s">
        <v>24</v>
      </c>
      <c r="Q288" s="382"/>
      <c r="R288" s="382"/>
      <c r="S288" s="382"/>
      <c r="T288" s="382"/>
      <c r="U288" s="382"/>
      <c r="V288" s="382"/>
      <c r="W288" s="382"/>
      <c r="X288" s="382"/>
      <c r="Y288" s="108" t="s">
        <v>252</v>
      </c>
      <c r="Z288" s="101" t="s">
        <v>73</v>
      </c>
      <c r="AA288" s="101" t="s">
        <v>15</v>
      </c>
      <c r="AB288" s="101" t="s">
        <v>16</v>
      </c>
      <c r="AC288" s="108" t="s">
        <v>18</v>
      </c>
      <c r="AD288" s="41" t="s">
        <v>109</v>
      </c>
      <c r="AG288" s="381" t="s">
        <v>24</v>
      </c>
      <c r="AH288" s="382"/>
      <c r="AI288" s="382"/>
      <c r="AJ288" s="382"/>
      <c r="AK288" s="382"/>
      <c r="AL288" s="382"/>
      <c r="AM288" s="382"/>
      <c r="AN288" s="382"/>
      <c r="AO288" s="382"/>
      <c r="AP288" s="108" t="s">
        <v>252</v>
      </c>
      <c r="AQ288" s="101" t="s">
        <v>204</v>
      </c>
      <c r="AR288" s="101" t="s">
        <v>15</v>
      </c>
      <c r="AS288" s="101" t="s">
        <v>16</v>
      </c>
      <c r="AT288" s="108" t="s">
        <v>206</v>
      </c>
      <c r="AU288" s="41" t="s">
        <v>255</v>
      </c>
    </row>
    <row r="289" spans="1:47" x14ac:dyDescent="0.35">
      <c r="A289" s="8">
        <v>1</v>
      </c>
      <c r="B289" s="366"/>
      <c r="C289" s="366"/>
      <c r="D289" s="366"/>
      <c r="E289" s="366"/>
      <c r="F289" s="366"/>
      <c r="G289" s="366"/>
      <c r="H289" s="366"/>
      <c r="I289" s="366"/>
      <c r="J289" s="13">
        <v>0</v>
      </c>
      <c r="K289" s="13">
        <v>0</v>
      </c>
      <c r="L289" s="13">
        <v>0</v>
      </c>
      <c r="M289" s="15">
        <f>SUM(J289:L289)</f>
        <v>0</v>
      </c>
      <c r="N289" s="6"/>
      <c r="P289" s="8">
        <v>1</v>
      </c>
      <c r="Q289" s="366"/>
      <c r="R289" s="366"/>
      <c r="S289" s="366"/>
      <c r="T289" s="366"/>
      <c r="U289" s="366"/>
      <c r="V289" s="366"/>
      <c r="W289" s="366"/>
      <c r="X289" s="366"/>
      <c r="Y289" s="95">
        <f>AU209</f>
        <v>0</v>
      </c>
      <c r="Z289" s="13">
        <v>0</v>
      </c>
      <c r="AA289" s="13">
        <v>0</v>
      </c>
      <c r="AB289" s="13">
        <v>0</v>
      </c>
      <c r="AC289" s="60">
        <f>SUM(Z289:AB289)</f>
        <v>0</v>
      </c>
      <c r="AD289" s="61">
        <f>M289-AC289</f>
        <v>0</v>
      </c>
      <c r="AE289" s="6"/>
      <c r="AG289" s="8">
        <v>1</v>
      </c>
      <c r="AH289" s="366"/>
      <c r="AI289" s="366"/>
      <c r="AJ289" s="366"/>
      <c r="AK289" s="366"/>
      <c r="AL289" s="366"/>
      <c r="AM289" s="366"/>
      <c r="AN289" s="366"/>
      <c r="AO289" s="366"/>
      <c r="AP289" s="70">
        <f>AU209</f>
        <v>0</v>
      </c>
      <c r="AQ289" s="13">
        <v>0</v>
      </c>
      <c r="AR289" s="13">
        <v>0</v>
      </c>
      <c r="AS289" s="13">
        <v>0</v>
      </c>
      <c r="AT289" s="44">
        <f>SUM(AQ289:AS289)</f>
        <v>0</v>
      </c>
      <c r="AU289" s="45">
        <f>IF($S$324&lt;&gt;0, AC289+AP289-AT289, M289+AP289-AT289)</f>
        <v>0</v>
      </c>
    </row>
    <row r="290" spans="1:47" x14ac:dyDescent="0.35">
      <c r="A290" s="8">
        <v>2</v>
      </c>
      <c r="B290" s="376"/>
      <c r="C290" s="376"/>
      <c r="D290" s="376"/>
      <c r="E290" s="376"/>
      <c r="F290" s="376"/>
      <c r="G290" s="376"/>
      <c r="H290" s="376"/>
      <c r="I290" s="376"/>
      <c r="J290" s="13">
        <v>0</v>
      </c>
      <c r="K290" s="13">
        <v>0</v>
      </c>
      <c r="L290" s="13">
        <v>0</v>
      </c>
      <c r="M290" s="15">
        <f>SUM(J290:L290)</f>
        <v>0</v>
      </c>
      <c r="N290" s="6"/>
      <c r="P290" s="8">
        <v>2</v>
      </c>
      <c r="Q290" s="376"/>
      <c r="R290" s="376"/>
      <c r="S290" s="376"/>
      <c r="T290" s="376"/>
      <c r="U290" s="376"/>
      <c r="V290" s="376"/>
      <c r="W290" s="376"/>
      <c r="X290" s="376"/>
      <c r="Y290" s="95">
        <f>AU210</f>
        <v>0</v>
      </c>
      <c r="Z290" s="13">
        <v>0</v>
      </c>
      <c r="AA290" s="13">
        <v>0</v>
      </c>
      <c r="AB290" s="13">
        <v>0</v>
      </c>
      <c r="AC290" s="60">
        <f>SUM(Z290:AB290)</f>
        <v>0</v>
      </c>
      <c r="AD290" s="61">
        <f>M290-AC290</f>
        <v>0</v>
      </c>
      <c r="AE290" s="6"/>
      <c r="AG290" s="8">
        <v>2</v>
      </c>
      <c r="AH290" s="376"/>
      <c r="AI290" s="376"/>
      <c r="AJ290" s="376"/>
      <c r="AK290" s="376"/>
      <c r="AL290" s="376"/>
      <c r="AM290" s="376"/>
      <c r="AN290" s="376"/>
      <c r="AO290" s="376"/>
      <c r="AP290" s="70">
        <f>AU210</f>
        <v>0</v>
      </c>
      <c r="AQ290" s="13">
        <v>0</v>
      </c>
      <c r="AR290" s="13">
        <v>0</v>
      </c>
      <c r="AS290" s="13">
        <v>0</v>
      </c>
      <c r="AT290" s="44">
        <f>SUM(AQ290:AS290)</f>
        <v>0</v>
      </c>
      <c r="AU290" s="45">
        <f>IF($S$324&lt;&gt;0, AC290+AP290-AT290, M290+AP290-AT290)</f>
        <v>0</v>
      </c>
    </row>
    <row r="291" spans="1:47" x14ac:dyDescent="0.35">
      <c r="A291" s="8">
        <v>3</v>
      </c>
      <c r="B291" s="376"/>
      <c r="C291" s="376"/>
      <c r="D291" s="376"/>
      <c r="E291" s="376"/>
      <c r="F291" s="376"/>
      <c r="G291" s="376"/>
      <c r="H291" s="376"/>
      <c r="I291" s="376"/>
      <c r="J291" s="13">
        <v>0</v>
      </c>
      <c r="K291" s="13">
        <v>0</v>
      </c>
      <c r="L291" s="13">
        <v>0</v>
      </c>
      <c r="M291" s="15">
        <f>SUM(J291:L291)</f>
        <v>0</v>
      </c>
      <c r="N291" s="6"/>
      <c r="P291" s="8">
        <v>3</v>
      </c>
      <c r="Q291" s="376"/>
      <c r="R291" s="376"/>
      <c r="S291" s="376"/>
      <c r="T291" s="376"/>
      <c r="U291" s="376"/>
      <c r="V291" s="376"/>
      <c r="W291" s="376"/>
      <c r="X291" s="376"/>
      <c r="Y291" s="95">
        <f>AU211</f>
        <v>0</v>
      </c>
      <c r="Z291" s="13">
        <v>0</v>
      </c>
      <c r="AA291" s="13">
        <v>0</v>
      </c>
      <c r="AB291" s="13">
        <v>0</v>
      </c>
      <c r="AC291" s="60">
        <f>SUM(Z291:AB291)</f>
        <v>0</v>
      </c>
      <c r="AD291" s="61">
        <f>M291-AC291</f>
        <v>0</v>
      </c>
      <c r="AE291" s="6"/>
      <c r="AG291" s="8">
        <v>3</v>
      </c>
      <c r="AH291" s="376"/>
      <c r="AI291" s="376"/>
      <c r="AJ291" s="376"/>
      <c r="AK291" s="376"/>
      <c r="AL291" s="376"/>
      <c r="AM291" s="376"/>
      <c r="AN291" s="376"/>
      <c r="AO291" s="376"/>
      <c r="AP291" s="70">
        <f>AU211</f>
        <v>0</v>
      </c>
      <c r="AQ291" s="13">
        <v>0</v>
      </c>
      <c r="AR291" s="13">
        <v>0</v>
      </c>
      <c r="AS291" s="13">
        <v>0</v>
      </c>
      <c r="AT291" s="44">
        <f>SUM(AQ291:AS291)</f>
        <v>0</v>
      </c>
      <c r="AU291" s="45">
        <f>IF($S$324&lt;&gt;0, AC291+AP291-AT291, M291+AP291-AT291)</f>
        <v>0</v>
      </c>
    </row>
    <row r="292" spans="1:47" ht="16" thickBot="1" x14ac:dyDescent="0.4">
      <c r="A292" s="379" t="s">
        <v>25</v>
      </c>
      <c r="B292" s="380"/>
      <c r="C292" s="380"/>
      <c r="D292" s="380"/>
      <c r="E292" s="380"/>
      <c r="F292" s="380"/>
      <c r="G292" s="380"/>
      <c r="H292" s="380"/>
      <c r="I292" s="380"/>
      <c r="J292" s="22">
        <f>SUM(J289:J291)</f>
        <v>0</v>
      </c>
      <c r="K292" s="22">
        <f t="shared" ref="K292:L292" si="212">SUM(K289:K291)</f>
        <v>0</v>
      </c>
      <c r="L292" s="22">
        <f t="shared" si="212"/>
        <v>0</v>
      </c>
      <c r="M292" s="16">
        <f>SUM(J292:L292)</f>
        <v>0</v>
      </c>
      <c r="N292" s="6"/>
      <c r="P292" s="379" t="s">
        <v>25</v>
      </c>
      <c r="Q292" s="380"/>
      <c r="R292" s="380"/>
      <c r="S292" s="380"/>
      <c r="T292" s="380"/>
      <c r="U292" s="380"/>
      <c r="V292" s="380"/>
      <c r="W292" s="380"/>
      <c r="X292" s="380"/>
      <c r="Y292" s="119">
        <f>AU212</f>
        <v>0</v>
      </c>
      <c r="Z292" s="67">
        <f>SUM(Z289:Z291)</f>
        <v>0</v>
      </c>
      <c r="AA292" s="67">
        <f t="shared" ref="AA292:AD292" si="213">SUM(AA289:AA291)</f>
        <v>0</v>
      </c>
      <c r="AB292" s="67">
        <f t="shared" si="213"/>
        <v>0</v>
      </c>
      <c r="AC292" s="67">
        <f t="shared" si="213"/>
        <v>0</v>
      </c>
      <c r="AD292" s="59">
        <f t="shared" si="213"/>
        <v>0</v>
      </c>
      <c r="AE292" s="6"/>
      <c r="AG292" s="379" t="s">
        <v>25</v>
      </c>
      <c r="AH292" s="380"/>
      <c r="AI292" s="380"/>
      <c r="AJ292" s="380"/>
      <c r="AK292" s="380"/>
      <c r="AL292" s="380"/>
      <c r="AM292" s="380"/>
      <c r="AN292" s="380"/>
      <c r="AO292" s="380"/>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72" t="s">
        <v>33</v>
      </c>
      <c r="B294" s="373"/>
      <c r="C294" s="373"/>
      <c r="D294" s="373"/>
      <c r="E294" s="373"/>
      <c r="F294" s="373"/>
      <c r="G294" s="373"/>
      <c r="H294" s="373"/>
      <c r="I294" s="373"/>
      <c r="J294" s="163" t="s">
        <v>17</v>
      </c>
      <c r="K294" s="163" t="s">
        <v>15</v>
      </c>
      <c r="L294" s="163" t="s">
        <v>16</v>
      </c>
      <c r="M294" s="106" t="s">
        <v>18</v>
      </c>
      <c r="P294" s="372" t="s">
        <v>33</v>
      </c>
      <c r="Q294" s="373"/>
      <c r="R294" s="373"/>
      <c r="S294" s="373"/>
      <c r="T294" s="373"/>
      <c r="U294" s="373"/>
      <c r="V294" s="373"/>
      <c r="W294" s="373"/>
      <c r="X294" s="373"/>
      <c r="Y294" s="99" t="s">
        <v>252</v>
      </c>
      <c r="Z294" s="163" t="s">
        <v>73</v>
      </c>
      <c r="AA294" s="163" t="s">
        <v>15</v>
      </c>
      <c r="AB294" s="163" t="s">
        <v>16</v>
      </c>
      <c r="AC294" s="99" t="s">
        <v>18</v>
      </c>
      <c r="AD294" s="106" t="s">
        <v>109</v>
      </c>
      <c r="AG294" s="372" t="s">
        <v>33</v>
      </c>
      <c r="AH294" s="373"/>
      <c r="AI294" s="373"/>
      <c r="AJ294" s="373"/>
      <c r="AK294" s="373"/>
      <c r="AL294" s="373"/>
      <c r="AM294" s="373"/>
      <c r="AN294" s="373"/>
      <c r="AO294" s="373"/>
      <c r="AP294" s="99" t="s">
        <v>252</v>
      </c>
      <c r="AQ294" s="163" t="s">
        <v>204</v>
      </c>
      <c r="AR294" s="163" t="s">
        <v>15</v>
      </c>
      <c r="AS294" s="163" t="s">
        <v>16</v>
      </c>
      <c r="AT294" s="99" t="s">
        <v>206</v>
      </c>
      <c r="AU294" s="106" t="s">
        <v>255</v>
      </c>
    </row>
    <row r="295" spans="1:47" x14ac:dyDescent="0.35">
      <c r="A295" s="8">
        <v>1</v>
      </c>
      <c r="B295" s="376"/>
      <c r="C295" s="376"/>
      <c r="D295" s="376"/>
      <c r="E295" s="376"/>
      <c r="F295" s="376"/>
      <c r="G295" s="376"/>
      <c r="H295" s="376"/>
      <c r="I295" s="376"/>
      <c r="J295" s="13">
        <v>0</v>
      </c>
      <c r="K295" s="13">
        <v>0</v>
      </c>
      <c r="L295" s="13">
        <v>0</v>
      </c>
      <c r="M295" s="15">
        <f>SUM(J295:L295)</f>
        <v>0</v>
      </c>
      <c r="N295" s="6"/>
      <c r="P295" s="8">
        <v>1</v>
      </c>
      <c r="Q295" s="376"/>
      <c r="R295" s="376"/>
      <c r="S295" s="376"/>
      <c r="T295" s="376"/>
      <c r="U295" s="376"/>
      <c r="V295" s="376"/>
      <c r="W295" s="376"/>
      <c r="X295" s="376"/>
      <c r="Y295" s="95">
        <f>AU215</f>
        <v>0</v>
      </c>
      <c r="Z295" s="13">
        <v>0</v>
      </c>
      <c r="AA295" s="13">
        <v>0</v>
      </c>
      <c r="AB295" s="13">
        <v>0</v>
      </c>
      <c r="AC295" s="60">
        <f>SUM(Z295:AB295)</f>
        <v>0</v>
      </c>
      <c r="AD295" s="61">
        <f>M295-AC295</f>
        <v>0</v>
      </c>
      <c r="AE295" s="6"/>
      <c r="AG295" s="8">
        <v>1</v>
      </c>
      <c r="AH295" s="376"/>
      <c r="AI295" s="376"/>
      <c r="AJ295" s="376"/>
      <c r="AK295" s="376"/>
      <c r="AL295" s="376"/>
      <c r="AM295" s="376"/>
      <c r="AN295" s="376"/>
      <c r="AO295" s="376"/>
      <c r="AP295" s="70">
        <f>AU215</f>
        <v>0</v>
      </c>
      <c r="AQ295" s="13">
        <v>0</v>
      </c>
      <c r="AR295" s="13">
        <v>0</v>
      </c>
      <c r="AS295" s="13">
        <v>0</v>
      </c>
      <c r="AT295" s="44">
        <f>SUM(AQ295:AS295)</f>
        <v>0</v>
      </c>
      <c r="AU295" s="45">
        <f>IF($S$324&lt;&gt;0, AC295+AP295-AT295, M295+AP295-AT295)</f>
        <v>0</v>
      </c>
    </row>
    <row r="296" spans="1:47" x14ac:dyDescent="0.35">
      <c r="A296" s="8">
        <v>2</v>
      </c>
      <c r="B296" s="376"/>
      <c r="C296" s="376"/>
      <c r="D296" s="376"/>
      <c r="E296" s="376"/>
      <c r="F296" s="376"/>
      <c r="G296" s="376"/>
      <c r="H296" s="376"/>
      <c r="I296" s="376"/>
      <c r="J296" s="13">
        <v>0</v>
      </c>
      <c r="K296" s="13">
        <v>0</v>
      </c>
      <c r="L296" s="13">
        <v>0</v>
      </c>
      <c r="M296" s="15">
        <f>SUM(J296:L296)</f>
        <v>0</v>
      </c>
      <c r="N296" s="6"/>
      <c r="P296" s="8">
        <v>2</v>
      </c>
      <c r="Q296" s="376"/>
      <c r="R296" s="376"/>
      <c r="S296" s="376"/>
      <c r="T296" s="376"/>
      <c r="U296" s="376"/>
      <c r="V296" s="376"/>
      <c r="W296" s="376"/>
      <c r="X296" s="376"/>
      <c r="Y296" s="95">
        <f>AU216</f>
        <v>0</v>
      </c>
      <c r="Z296" s="13">
        <v>0</v>
      </c>
      <c r="AA296" s="13">
        <v>0</v>
      </c>
      <c r="AB296" s="13">
        <v>0</v>
      </c>
      <c r="AC296" s="60">
        <f>SUM(Z296:AB296)</f>
        <v>0</v>
      </c>
      <c r="AD296" s="61">
        <f>M296-AC296</f>
        <v>0</v>
      </c>
      <c r="AE296" s="6"/>
      <c r="AG296" s="8">
        <v>2</v>
      </c>
      <c r="AH296" s="376"/>
      <c r="AI296" s="376"/>
      <c r="AJ296" s="376"/>
      <c r="AK296" s="376"/>
      <c r="AL296" s="376"/>
      <c r="AM296" s="376"/>
      <c r="AN296" s="376"/>
      <c r="AO296" s="376"/>
      <c r="AP296" s="70">
        <f>AU216</f>
        <v>0</v>
      </c>
      <c r="AQ296" s="13">
        <v>0</v>
      </c>
      <c r="AR296" s="13">
        <v>0</v>
      </c>
      <c r="AS296" s="13">
        <v>0</v>
      </c>
      <c r="AT296" s="44">
        <f>SUM(AQ296:AS296)</f>
        <v>0</v>
      </c>
      <c r="AU296" s="45">
        <f>IF($S$324&lt;&gt;0, AC296+AP296-AT296, M296+AP296-AT296)</f>
        <v>0</v>
      </c>
    </row>
    <row r="297" spans="1:47" x14ac:dyDescent="0.35">
      <c r="A297" s="8">
        <v>3</v>
      </c>
      <c r="B297" s="376"/>
      <c r="C297" s="376"/>
      <c r="D297" s="376"/>
      <c r="E297" s="376"/>
      <c r="F297" s="376"/>
      <c r="G297" s="376"/>
      <c r="H297" s="376"/>
      <c r="I297" s="376"/>
      <c r="J297" s="13">
        <v>0</v>
      </c>
      <c r="K297" s="13">
        <v>0</v>
      </c>
      <c r="L297" s="13">
        <v>0</v>
      </c>
      <c r="M297" s="15">
        <f>SUM(J297:L297)</f>
        <v>0</v>
      </c>
      <c r="N297" s="6"/>
      <c r="P297" s="8">
        <v>3</v>
      </c>
      <c r="Q297" s="376"/>
      <c r="R297" s="376"/>
      <c r="S297" s="376"/>
      <c r="T297" s="376"/>
      <c r="U297" s="376"/>
      <c r="V297" s="376"/>
      <c r="W297" s="376"/>
      <c r="X297" s="376"/>
      <c r="Y297" s="95">
        <f>AU217</f>
        <v>0</v>
      </c>
      <c r="Z297" s="13">
        <v>0</v>
      </c>
      <c r="AA297" s="13">
        <v>0</v>
      </c>
      <c r="AB297" s="13">
        <v>0</v>
      </c>
      <c r="AC297" s="60">
        <f>SUM(Z297:AB297)</f>
        <v>0</v>
      </c>
      <c r="AD297" s="61">
        <f>M297-AC297</f>
        <v>0</v>
      </c>
      <c r="AE297" s="6"/>
      <c r="AG297" s="8">
        <v>3</v>
      </c>
      <c r="AH297" s="376"/>
      <c r="AI297" s="376"/>
      <c r="AJ297" s="376"/>
      <c r="AK297" s="376"/>
      <c r="AL297" s="376"/>
      <c r="AM297" s="376"/>
      <c r="AN297" s="376"/>
      <c r="AO297" s="376"/>
      <c r="AP297" s="70">
        <f>AU217</f>
        <v>0</v>
      </c>
      <c r="AQ297" s="13">
        <v>0</v>
      </c>
      <c r="AR297" s="13">
        <v>0</v>
      </c>
      <c r="AS297" s="13">
        <v>0</v>
      </c>
      <c r="AT297" s="44">
        <f>SUM(AQ297:AS297)</f>
        <v>0</v>
      </c>
      <c r="AU297" s="45">
        <f>IF($S$324&lt;&gt;0, AC297+AP297-AT297, M297+AP297-AT297)</f>
        <v>0</v>
      </c>
    </row>
    <row r="298" spans="1:47" ht="16" thickBot="1" x14ac:dyDescent="0.4">
      <c r="A298" s="379" t="s">
        <v>26</v>
      </c>
      <c r="B298" s="380"/>
      <c r="C298" s="380"/>
      <c r="D298" s="380"/>
      <c r="E298" s="380"/>
      <c r="F298" s="380"/>
      <c r="G298" s="380"/>
      <c r="H298" s="380"/>
      <c r="I298" s="380"/>
      <c r="J298" s="22">
        <f>SUM(J295:J297)</f>
        <v>0</v>
      </c>
      <c r="K298" s="22">
        <f t="shared" ref="K298:L298" si="215">SUM(K295:K297)</f>
        <v>0</v>
      </c>
      <c r="L298" s="22">
        <f t="shared" si="215"/>
        <v>0</v>
      </c>
      <c r="M298" s="16">
        <f>SUM(J298:L298)</f>
        <v>0</v>
      </c>
      <c r="N298" s="6"/>
      <c r="P298" s="381" t="s">
        <v>26</v>
      </c>
      <c r="Q298" s="382"/>
      <c r="R298" s="382"/>
      <c r="S298" s="382"/>
      <c r="T298" s="382"/>
      <c r="U298" s="382"/>
      <c r="V298" s="382"/>
      <c r="W298" s="382"/>
      <c r="X298" s="382"/>
      <c r="Y298" s="95">
        <f>AU218</f>
        <v>0</v>
      </c>
      <c r="Z298" s="60">
        <f>SUM(Z295:Z297)</f>
        <v>0</v>
      </c>
      <c r="AA298" s="60">
        <f t="shared" ref="AA298:AD298" si="216">SUM(AA295:AA297)</f>
        <v>0</v>
      </c>
      <c r="AB298" s="60">
        <f t="shared" si="216"/>
        <v>0</v>
      </c>
      <c r="AC298" s="60">
        <f t="shared" si="216"/>
        <v>0</v>
      </c>
      <c r="AD298" s="61">
        <f t="shared" si="216"/>
        <v>0</v>
      </c>
      <c r="AE298" s="6"/>
      <c r="AG298" s="379" t="s">
        <v>26</v>
      </c>
      <c r="AH298" s="380"/>
      <c r="AI298" s="380"/>
      <c r="AJ298" s="380"/>
      <c r="AK298" s="380"/>
      <c r="AL298" s="380"/>
      <c r="AM298" s="380"/>
      <c r="AN298" s="380"/>
      <c r="AO298" s="380"/>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72" t="s">
        <v>27</v>
      </c>
      <c r="B300" s="373"/>
      <c r="C300" s="373"/>
      <c r="D300" s="373"/>
      <c r="E300" s="373"/>
      <c r="F300" s="373"/>
      <c r="G300" s="373"/>
      <c r="H300" s="373"/>
      <c r="I300" s="373"/>
      <c r="J300" s="163" t="s">
        <v>17</v>
      </c>
      <c r="K300" s="163" t="s">
        <v>15</v>
      </c>
      <c r="L300" s="163" t="s">
        <v>16</v>
      </c>
      <c r="M300" s="106" t="s">
        <v>18</v>
      </c>
      <c r="P300" s="372" t="s">
        <v>27</v>
      </c>
      <c r="Q300" s="373"/>
      <c r="R300" s="373"/>
      <c r="S300" s="373"/>
      <c r="T300" s="373"/>
      <c r="U300" s="373"/>
      <c r="V300" s="373"/>
      <c r="W300" s="373"/>
      <c r="X300" s="373"/>
      <c r="Y300" s="99" t="s">
        <v>252</v>
      </c>
      <c r="Z300" s="163" t="s">
        <v>73</v>
      </c>
      <c r="AA300" s="163" t="s">
        <v>15</v>
      </c>
      <c r="AB300" s="163" t="s">
        <v>16</v>
      </c>
      <c r="AC300" s="99" t="s">
        <v>18</v>
      </c>
      <c r="AD300" s="106" t="s">
        <v>109</v>
      </c>
      <c r="AG300" s="372" t="s">
        <v>27</v>
      </c>
      <c r="AH300" s="373"/>
      <c r="AI300" s="373"/>
      <c r="AJ300" s="373"/>
      <c r="AK300" s="373"/>
      <c r="AL300" s="373"/>
      <c r="AM300" s="373"/>
      <c r="AN300" s="373"/>
      <c r="AO300" s="373"/>
      <c r="AP300" s="99" t="s">
        <v>252</v>
      </c>
      <c r="AQ300" s="163" t="s">
        <v>204</v>
      </c>
      <c r="AR300" s="163" t="s">
        <v>15</v>
      </c>
      <c r="AS300" s="163" t="s">
        <v>16</v>
      </c>
      <c r="AT300" s="99" t="s">
        <v>206</v>
      </c>
      <c r="AU300" s="106" t="s">
        <v>255</v>
      </c>
    </row>
    <row r="301" spans="1:47" x14ac:dyDescent="0.35">
      <c r="A301" s="8">
        <v>1</v>
      </c>
      <c r="B301" s="7" t="s">
        <v>28</v>
      </c>
      <c r="C301" s="376"/>
      <c r="D301" s="376"/>
      <c r="E301" s="376"/>
      <c r="F301" s="376"/>
      <c r="G301" s="376"/>
      <c r="H301" s="376"/>
      <c r="I301" s="376"/>
      <c r="J301" s="13">
        <v>0</v>
      </c>
      <c r="K301" s="13">
        <v>0</v>
      </c>
      <c r="L301" s="13">
        <v>0</v>
      </c>
      <c r="M301" s="15">
        <f t="shared" ref="M301:M312" si="218">SUM(J301:L301)</f>
        <v>0</v>
      </c>
      <c r="N301" s="6"/>
      <c r="P301" s="8">
        <v>1</v>
      </c>
      <c r="Q301" s="7" t="s">
        <v>28</v>
      </c>
      <c r="R301" s="376"/>
      <c r="S301" s="376"/>
      <c r="T301" s="376"/>
      <c r="U301" s="376"/>
      <c r="V301" s="376"/>
      <c r="W301" s="376"/>
      <c r="X301" s="376"/>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6"/>
      <c r="AJ301" s="376"/>
      <c r="AK301" s="376"/>
      <c r="AL301" s="376"/>
      <c r="AM301" s="376"/>
      <c r="AN301" s="376"/>
      <c r="AO301" s="376"/>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76"/>
      <c r="D302" s="376"/>
      <c r="E302" s="376"/>
      <c r="F302" s="376"/>
      <c r="G302" s="376"/>
      <c r="H302" s="376"/>
      <c r="I302" s="376"/>
      <c r="J302" s="13">
        <v>0</v>
      </c>
      <c r="K302" s="13">
        <v>0</v>
      </c>
      <c r="L302" s="13">
        <v>0</v>
      </c>
      <c r="M302" s="15">
        <f t="shared" si="218"/>
        <v>0</v>
      </c>
      <c r="N302" s="6"/>
      <c r="P302" s="8">
        <v>2</v>
      </c>
      <c r="Q302" s="7" t="s">
        <v>31</v>
      </c>
      <c r="R302" s="376"/>
      <c r="S302" s="376"/>
      <c r="T302" s="376"/>
      <c r="U302" s="376"/>
      <c r="V302" s="376"/>
      <c r="W302" s="376"/>
      <c r="X302" s="376"/>
      <c r="Y302" s="95">
        <f t="shared" si="219"/>
        <v>0</v>
      </c>
      <c r="Z302" s="13">
        <v>0</v>
      </c>
      <c r="AA302" s="13">
        <v>0</v>
      </c>
      <c r="AB302" s="13">
        <v>0</v>
      </c>
      <c r="AC302" s="60">
        <f t="shared" si="220"/>
        <v>0</v>
      </c>
      <c r="AD302" s="61">
        <f t="shared" si="221"/>
        <v>0</v>
      </c>
      <c r="AE302" s="6"/>
      <c r="AG302" s="8">
        <v>2</v>
      </c>
      <c r="AH302" s="7" t="s">
        <v>31</v>
      </c>
      <c r="AI302" s="376"/>
      <c r="AJ302" s="376"/>
      <c r="AK302" s="376"/>
      <c r="AL302" s="376"/>
      <c r="AM302" s="376"/>
      <c r="AN302" s="376"/>
      <c r="AO302" s="376"/>
      <c r="AP302" s="70">
        <f t="shared" si="222"/>
        <v>0</v>
      </c>
      <c r="AQ302" s="13">
        <v>0</v>
      </c>
      <c r="AR302" s="13">
        <v>0</v>
      </c>
      <c r="AS302" s="13">
        <v>0</v>
      </c>
      <c r="AT302" s="44">
        <f t="shared" si="223"/>
        <v>0</v>
      </c>
      <c r="AU302" s="45">
        <f t="shared" si="224"/>
        <v>0</v>
      </c>
    </row>
    <row r="303" spans="1:47" x14ac:dyDescent="0.35">
      <c r="A303" s="8">
        <v>3</v>
      </c>
      <c r="B303" s="7" t="s">
        <v>32</v>
      </c>
      <c r="C303" s="376"/>
      <c r="D303" s="376"/>
      <c r="E303" s="376"/>
      <c r="F303" s="376"/>
      <c r="G303" s="376"/>
      <c r="H303" s="376"/>
      <c r="I303" s="376"/>
      <c r="J303" s="13">
        <v>0</v>
      </c>
      <c r="K303" s="13">
        <v>0</v>
      </c>
      <c r="L303" s="13">
        <v>0</v>
      </c>
      <c r="M303" s="15">
        <f>SUM(J303:L303)</f>
        <v>0</v>
      </c>
      <c r="N303" s="6"/>
      <c r="P303" s="8">
        <v>3</v>
      </c>
      <c r="Q303" s="7" t="s">
        <v>32</v>
      </c>
      <c r="R303" s="376"/>
      <c r="S303" s="376"/>
      <c r="T303" s="376"/>
      <c r="U303" s="376"/>
      <c r="V303" s="376"/>
      <c r="W303" s="376"/>
      <c r="X303" s="376"/>
      <c r="Y303" s="95">
        <f t="shared" si="219"/>
        <v>0</v>
      </c>
      <c r="Z303" s="13">
        <v>0</v>
      </c>
      <c r="AA303" s="13">
        <v>0</v>
      </c>
      <c r="AB303" s="13">
        <v>0</v>
      </c>
      <c r="AC303" s="60">
        <f t="shared" si="220"/>
        <v>0</v>
      </c>
      <c r="AD303" s="61">
        <f t="shared" si="221"/>
        <v>0</v>
      </c>
      <c r="AE303" s="6"/>
      <c r="AG303" s="8">
        <v>3</v>
      </c>
      <c r="AH303" s="7" t="s">
        <v>32</v>
      </c>
      <c r="AI303" s="376"/>
      <c r="AJ303" s="376"/>
      <c r="AK303" s="376"/>
      <c r="AL303" s="376"/>
      <c r="AM303" s="376"/>
      <c r="AN303" s="376"/>
      <c r="AO303" s="376"/>
      <c r="AP303" s="70">
        <f t="shared" si="222"/>
        <v>0</v>
      </c>
      <c r="AQ303" s="13">
        <v>0</v>
      </c>
      <c r="AR303" s="13">
        <v>0</v>
      </c>
      <c r="AS303" s="13">
        <v>0</v>
      </c>
      <c r="AT303" s="44">
        <f t="shared" si="223"/>
        <v>0</v>
      </c>
      <c r="AU303" s="45">
        <f t="shared" si="224"/>
        <v>0</v>
      </c>
    </row>
    <row r="304" spans="1:47" x14ac:dyDescent="0.35">
      <c r="A304" s="8">
        <v>4</v>
      </c>
      <c r="B304" s="7" t="s">
        <v>68</v>
      </c>
      <c r="C304" s="376"/>
      <c r="D304" s="376"/>
      <c r="E304" s="376"/>
      <c r="F304" s="376"/>
      <c r="G304" s="376"/>
      <c r="H304" s="376"/>
      <c r="I304" s="376"/>
      <c r="J304" s="13">
        <v>0</v>
      </c>
      <c r="K304" s="13">
        <v>0</v>
      </c>
      <c r="L304" s="13">
        <v>0</v>
      </c>
      <c r="M304" s="15">
        <f t="shared" si="218"/>
        <v>0</v>
      </c>
      <c r="N304" s="6"/>
      <c r="P304" s="8">
        <v>4</v>
      </c>
      <c r="Q304" s="7" t="s">
        <v>68</v>
      </c>
      <c r="R304" s="376"/>
      <c r="S304" s="376"/>
      <c r="T304" s="376"/>
      <c r="U304" s="376"/>
      <c r="V304" s="376"/>
      <c r="W304" s="376"/>
      <c r="X304" s="376"/>
      <c r="Y304" s="95">
        <f t="shared" si="219"/>
        <v>0</v>
      </c>
      <c r="Z304" s="13">
        <v>0</v>
      </c>
      <c r="AA304" s="13">
        <v>0</v>
      </c>
      <c r="AB304" s="13">
        <v>0</v>
      </c>
      <c r="AC304" s="60">
        <f t="shared" si="220"/>
        <v>0</v>
      </c>
      <c r="AD304" s="61">
        <f t="shared" si="221"/>
        <v>0</v>
      </c>
      <c r="AE304" s="6"/>
      <c r="AG304" s="8">
        <v>4</v>
      </c>
      <c r="AH304" s="7" t="s">
        <v>68</v>
      </c>
      <c r="AI304" s="376"/>
      <c r="AJ304" s="376"/>
      <c r="AK304" s="376"/>
      <c r="AL304" s="376"/>
      <c r="AM304" s="376"/>
      <c r="AN304" s="376"/>
      <c r="AO304" s="376"/>
      <c r="AP304" s="70">
        <f t="shared" si="222"/>
        <v>0</v>
      </c>
      <c r="AQ304" s="13">
        <v>0</v>
      </c>
      <c r="AR304" s="13">
        <v>0</v>
      </c>
      <c r="AS304" s="13">
        <v>0</v>
      </c>
      <c r="AT304" s="44">
        <f>SUM(AQ304:AS304)</f>
        <v>0</v>
      </c>
      <c r="AU304" s="45">
        <f t="shared" si="224"/>
        <v>0</v>
      </c>
    </row>
    <row r="305" spans="1:134" x14ac:dyDescent="0.35">
      <c r="A305" s="8">
        <v>5</v>
      </c>
      <c r="B305" s="7" t="s">
        <v>29</v>
      </c>
      <c r="C305" s="376"/>
      <c r="D305" s="376"/>
      <c r="E305" s="376"/>
      <c r="F305" s="376"/>
      <c r="G305" s="376"/>
      <c r="H305" s="376"/>
      <c r="I305" s="376"/>
      <c r="J305" s="13">
        <v>0</v>
      </c>
      <c r="K305" s="13">
        <v>0</v>
      </c>
      <c r="L305" s="13">
        <v>0</v>
      </c>
      <c r="M305" s="15">
        <f t="shared" si="218"/>
        <v>0</v>
      </c>
      <c r="N305" s="6"/>
      <c r="P305" s="8">
        <v>5</v>
      </c>
      <c r="Q305" s="7" t="s">
        <v>29</v>
      </c>
      <c r="R305" s="376"/>
      <c r="S305" s="376"/>
      <c r="T305" s="376"/>
      <c r="U305" s="376"/>
      <c r="V305" s="376"/>
      <c r="W305" s="376"/>
      <c r="X305" s="376"/>
      <c r="Y305" s="95">
        <f t="shared" si="219"/>
        <v>0</v>
      </c>
      <c r="Z305" s="13">
        <v>0</v>
      </c>
      <c r="AA305" s="13">
        <v>0</v>
      </c>
      <c r="AB305" s="13">
        <v>0</v>
      </c>
      <c r="AC305" s="60">
        <f>SUM(Z305:AB305)</f>
        <v>0</v>
      </c>
      <c r="AD305" s="61">
        <f t="shared" si="221"/>
        <v>0</v>
      </c>
      <c r="AE305" s="6"/>
      <c r="AG305" s="8">
        <v>5</v>
      </c>
      <c r="AH305" s="7" t="s">
        <v>29</v>
      </c>
      <c r="AI305" s="376"/>
      <c r="AJ305" s="376"/>
      <c r="AK305" s="376"/>
      <c r="AL305" s="376"/>
      <c r="AM305" s="376"/>
      <c r="AN305" s="376"/>
      <c r="AO305" s="376"/>
      <c r="AP305" s="70">
        <f t="shared" si="222"/>
        <v>0</v>
      </c>
      <c r="AQ305" s="13">
        <v>0</v>
      </c>
      <c r="AR305" s="13">
        <v>0</v>
      </c>
      <c r="AS305" s="13">
        <v>0</v>
      </c>
      <c r="AT305" s="44">
        <f t="shared" si="223"/>
        <v>0</v>
      </c>
      <c r="AU305" s="45">
        <f t="shared" si="224"/>
        <v>0</v>
      </c>
    </row>
    <row r="306" spans="1:134" x14ac:dyDescent="0.35">
      <c r="A306" s="8">
        <v>6</v>
      </c>
      <c r="B306" s="7" t="s">
        <v>30</v>
      </c>
      <c r="C306" s="376"/>
      <c r="D306" s="376"/>
      <c r="E306" s="376"/>
      <c r="F306" s="376"/>
      <c r="G306" s="376"/>
      <c r="H306" s="376"/>
      <c r="I306" s="376"/>
      <c r="J306" s="13">
        <v>0</v>
      </c>
      <c r="K306" s="13">
        <v>0</v>
      </c>
      <c r="L306" s="13">
        <v>0</v>
      </c>
      <c r="M306" s="15">
        <f t="shared" si="218"/>
        <v>0</v>
      </c>
      <c r="N306" s="6"/>
      <c r="P306" s="8">
        <v>6</v>
      </c>
      <c r="Q306" s="7" t="s">
        <v>30</v>
      </c>
      <c r="R306" s="376"/>
      <c r="S306" s="376"/>
      <c r="T306" s="376"/>
      <c r="U306" s="376"/>
      <c r="V306" s="376"/>
      <c r="W306" s="376"/>
      <c r="X306" s="376"/>
      <c r="Y306" s="95">
        <f t="shared" si="219"/>
        <v>0</v>
      </c>
      <c r="Z306" s="13">
        <v>0</v>
      </c>
      <c r="AA306" s="13">
        <v>0</v>
      </c>
      <c r="AB306" s="13">
        <v>0</v>
      </c>
      <c r="AC306" s="60">
        <f t="shared" si="220"/>
        <v>0</v>
      </c>
      <c r="AD306" s="61">
        <f t="shared" si="221"/>
        <v>0</v>
      </c>
      <c r="AE306" s="6"/>
      <c r="AG306" s="8">
        <v>6</v>
      </c>
      <c r="AH306" s="7" t="s">
        <v>30</v>
      </c>
      <c r="AI306" s="376"/>
      <c r="AJ306" s="376"/>
      <c r="AK306" s="376"/>
      <c r="AL306" s="376"/>
      <c r="AM306" s="376"/>
      <c r="AN306" s="376"/>
      <c r="AO306" s="376"/>
      <c r="AP306" s="70">
        <f t="shared" si="222"/>
        <v>0</v>
      </c>
      <c r="AQ306" s="13">
        <v>0</v>
      </c>
      <c r="AR306" s="13">
        <v>0</v>
      </c>
      <c r="AS306" s="13">
        <v>0</v>
      </c>
      <c r="AT306" s="44">
        <f t="shared" si="223"/>
        <v>0</v>
      </c>
      <c r="AU306" s="45">
        <f t="shared" si="224"/>
        <v>0</v>
      </c>
    </row>
    <row r="307" spans="1:134" x14ac:dyDescent="0.35">
      <c r="A307" s="8">
        <v>7</v>
      </c>
      <c r="B307" s="7" t="s">
        <v>34</v>
      </c>
      <c r="C307" s="376"/>
      <c r="D307" s="376"/>
      <c r="E307" s="376"/>
      <c r="F307" s="376"/>
      <c r="G307" s="376"/>
      <c r="H307" s="376"/>
      <c r="I307" s="376"/>
      <c r="J307" s="13">
        <v>0</v>
      </c>
      <c r="K307" s="13">
        <v>0</v>
      </c>
      <c r="L307" s="13">
        <v>0</v>
      </c>
      <c r="M307" s="15">
        <f t="shared" si="218"/>
        <v>0</v>
      </c>
      <c r="N307" s="6"/>
      <c r="P307" s="8">
        <v>7</v>
      </c>
      <c r="Q307" s="7" t="s">
        <v>34</v>
      </c>
      <c r="R307" s="376"/>
      <c r="S307" s="376"/>
      <c r="T307" s="376"/>
      <c r="U307" s="376"/>
      <c r="V307" s="376"/>
      <c r="W307" s="376"/>
      <c r="X307" s="376"/>
      <c r="Y307" s="95">
        <f t="shared" si="219"/>
        <v>0</v>
      </c>
      <c r="Z307" s="13">
        <v>0</v>
      </c>
      <c r="AA307" s="13">
        <v>0</v>
      </c>
      <c r="AB307" s="13">
        <v>0</v>
      </c>
      <c r="AC307" s="60">
        <f t="shared" si="220"/>
        <v>0</v>
      </c>
      <c r="AD307" s="61">
        <f t="shared" si="221"/>
        <v>0</v>
      </c>
      <c r="AE307" s="6"/>
      <c r="AG307" s="8">
        <v>7</v>
      </c>
      <c r="AH307" s="7" t="s">
        <v>34</v>
      </c>
      <c r="AI307" s="376"/>
      <c r="AJ307" s="376"/>
      <c r="AK307" s="376"/>
      <c r="AL307" s="376"/>
      <c r="AM307" s="376"/>
      <c r="AN307" s="376"/>
      <c r="AO307" s="376"/>
      <c r="AP307" s="70">
        <f t="shared" si="222"/>
        <v>0</v>
      </c>
      <c r="AQ307" s="13">
        <v>0</v>
      </c>
      <c r="AR307" s="13">
        <v>0</v>
      </c>
      <c r="AS307" s="13">
        <v>0</v>
      </c>
      <c r="AT307" s="44">
        <f t="shared" si="223"/>
        <v>0</v>
      </c>
      <c r="AU307" s="45">
        <f t="shared" si="224"/>
        <v>0</v>
      </c>
    </row>
    <row r="308" spans="1:134" x14ac:dyDescent="0.35">
      <c r="A308" s="8">
        <v>8</v>
      </c>
      <c r="B308" s="7" t="s">
        <v>35</v>
      </c>
      <c r="C308" s="376"/>
      <c r="D308" s="376"/>
      <c r="E308" s="376"/>
      <c r="F308" s="376"/>
      <c r="G308" s="376"/>
      <c r="H308" s="376"/>
      <c r="I308" s="376"/>
      <c r="J308" s="13">
        <v>0</v>
      </c>
      <c r="K308" s="13">
        <v>0</v>
      </c>
      <c r="L308" s="13">
        <v>0</v>
      </c>
      <c r="M308" s="15">
        <f t="shared" si="218"/>
        <v>0</v>
      </c>
      <c r="N308" s="6"/>
      <c r="P308" s="8">
        <v>8</v>
      </c>
      <c r="Q308" s="7" t="s">
        <v>35</v>
      </c>
      <c r="R308" s="376"/>
      <c r="S308" s="376"/>
      <c r="T308" s="376"/>
      <c r="U308" s="376"/>
      <c r="V308" s="376"/>
      <c r="W308" s="376"/>
      <c r="X308" s="376"/>
      <c r="Y308" s="95">
        <f t="shared" si="219"/>
        <v>0</v>
      </c>
      <c r="Z308" s="13">
        <v>0</v>
      </c>
      <c r="AA308" s="13">
        <v>0</v>
      </c>
      <c r="AB308" s="13">
        <v>0</v>
      </c>
      <c r="AC308" s="60">
        <f t="shared" si="220"/>
        <v>0</v>
      </c>
      <c r="AD308" s="61">
        <f t="shared" si="221"/>
        <v>0</v>
      </c>
      <c r="AE308" s="6"/>
      <c r="AG308" s="8">
        <v>8</v>
      </c>
      <c r="AH308" s="7" t="s">
        <v>35</v>
      </c>
      <c r="AI308" s="376"/>
      <c r="AJ308" s="376"/>
      <c r="AK308" s="376"/>
      <c r="AL308" s="376"/>
      <c r="AM308" s="376"/>
      <c r="AN308" s="376"/>
      <c r="AO308" s="376"/>
      <c r="AP308" s="70">
        <f t="shared" si="222"/>
        <v>0</v>
      </c>
      <c r="AQ308" s="13">
        <v>0</v>
      </c>
      <c r="AR308" s="13">
        <v>0</v>
      </c>
      <c r="AS308" s="13">
        <v>0</v>
      </c>
      <c r="AT308" s="44">
        <f t="shared" si="223"/>
        <v>0</v>
      </c>
      <c r="AU308" s="45">
        <f t="shared" si="224"/>
        <v>0</v>
      </c>
    </row>
    <row r="309" spans="1:134" x14ac:dyDescent="0.35">
      <c r="A309" s="8">
        <v>9</v>
      </c>
      <c r="B309" s="7" t="s">
        <v>49</v>
      </c>
      <c r="C309" s="376"/>
      <c r="D309" s="376"/>
      <c r="E309" s="376"/>
      <c r="F309" s="376"/>
      <c r="G309" s="376"/>
      <c r="H309" s="376"/>
      <c r="I309" s="376"/>
      <c r="J309" s="13">
        <v>0</v>
      </c>
      <c r="K309" s="13">
        <v>0</v>
      </c>
      <c r="L309" s="13">
        <v>0</v>
      </c>
      <c r="M309" s="15">
        <f>SUM(J309:L309)</f>
        <v>0</v>
      </c>
      <c r="N309" s="6"/>
      <c r="P309" s="8">
        <v>9</v>
      </c>
      <c r="Q309" s="7" t="s">
        <v>49</v>
      </c>
      <c r="R309" s="376"/>
      <c r="S309" s="376"/>
      <c r="T309" s="376"/>
      <c r="U309" s="376"/>
      <c r="V309" s="376"/>
      <c r="W309" s="376"/>
      <c r="X309" s="376"/>
      <c r="Y309" s="95">
        <f t="shared" si="219"/>
        <v>0</v>
      </c>
      <c r="Z309" s="13">
        <v>0</v>
      </c>
      <c r="AA309" s="13">
        <v>0</v>
      </c>
      <c r="AB309" s="13">
        <v>0</v>
      </c>
      <c r="AC309" s="60">
        <f t="shared" si="220"/>
        <v>0</v>
      </c>
      <c r="AD309" s="61">
        <f t="shared" si="221"/>
        <v>0</v>
      </c>
      <c r="AE309" s="6"/>
      <c r="AG309" s="8">
        <v>9</v>
      </c>
      <c r="AH309" s="7" t="s">
        <v>49</v>
      </c>
      <c r="AI309" s="376"/>
      <c r="AJ309" s="376"/>
      <c r="AK309" s="376"/>
      <c r="AL309" s="376"/>
      <c r="AM309" s="376"/>
      <c r="AN309" s="376"/>
      <c r="AO309" s="376"/>
      <c r="AP309" s="70">
        <f t="shared" si="222"/>
        <v>0</v>
      </c>
      <c r="AQ309" s="13">
        <v>0</v>
      </c>
      <c r="AR309" s="13">
        <v>0</v>
      </c>
      <c r="AS309" s="13">
        <v>0</v>
      </c>
      <c r="AT309" s="44">
        <f t="shared" si="223"/>
        <v>0</v>
      </c>
      <c r="AU309" s="45">
        <f t="shared" si="224"/>
        <v>0</v>
      </c>
    </row>
    <row r="310" spans="1:134" x14ac:dyDescent="0.35">
      <c r="A310" s="8">
        <v>10</v>
      </c>
      <c r="B310" s="77" t="s">
        <v>198</v>
      </c>
      <c r="C310" s="376"/>
      <c r="D310" s="376"/>
      <c r="E310" s="376"/>
      <c r="F310" s="376"/>
      <c r="G310" s="376"/>
      <c r="H310" s="376"/>
      <c r="I310" s="376"/>
      <c r="J310" s="13">
        <v>0</v>
      </c>
      <c r="K310" s="13">
        <v>0</v>
      </c>
      <c r="L310" s="13">
        <v>0</v>
      </c>
      <c r="M310" s="15">
        <f t="shared" si="218"/>
        <v>0</v>
      </c>
      <c r="N310" s="6"/>
      <c r="P310" s="8">
        <v>10</v>
      </c>
      <c r="Q310" s="77" t="s">
        <v>198</v>
      </c>
      <c r="R310" s="471"/>
      <c r="S310" s="471"/>
      <c r="T310" s="471"/>
      <c r="U310" s="471"/>
      <c r="V310" s="471"/>
      <c r="W310" s="471"/>
      <c r="X310" s="471"/>
      <c r="Y310" s="95">
        <f t="shared" si="219"/>
        <v>0</v>
      </c>
      <c r="Z310" s="13">
        <v>0</v>
      </c>
      <c r="AA310" s="13">
        <v>0</v>
      </c>
      <c r="AB310" s="13">
        <v>0</v>
      </c>
      <c r="AC310" s="60">
        <f t="shared" si="220"/>
        <v>0</v>
      </c>
      <c r="AD310" s="61">
        <f t="shared" si="221"/>
        <v>0</v>
      </c>
      <c r="AE310" s="6"/>
      <c r="AG310" s="8">
        <v>10</v>
      </c>
      <c r="AH310" s="77" t="s">
        <v>198</v>
      </c>
      <c r="AI310" s="471"/>
      <c r="AJ310" s="471"/>
      <c r="AK310" s="471"/>
      <c r="AL310" s="471"/>
      <c r="AM310" s="471"/>
      <c r="AN310" s="471"/>
      <c r="AO310" s="471"/>
      <c r="AP310" s="70">
        <f t="shared" si="222"/>
        <v>0</v>
      </c>
      <c r="AQ310" s="13">
        <v>0</v>
      </c>
      <c r="AR310" s="13">
        <v>0</v>
      </c>
      <c r="AS310" s="13">
        <v>0</v>
      </c>
      <c r="AT310" s="44">
        <f t="shared" si="223"/>
        <v>0</v>
      </c>
      <c r="AU310" s="45">
        <f t="shared" si="224"/>
        <v>0</v>
      </c>
    </row>
    <row r="311" spans="1:134" x14ac:dyDescent="0.35">
      <c r="A311" s="8">
        <v>11</v>
      </c>
      <c r="B311" s="77" t="s">
        <v>198</v>
      </c>
      <c r="C311" s="376"/>
      <c r="D311" s="376"/>
      <c r="E311" s="376"/>
      <c r="F311" s="376"/>
      <c r="G311" s="376"/>
      <c r="H311" s="376"/>
      <c r="I311" s="376"/>
      <c r="J311" s="13">
        <v>0</v>
      </c>
      <c r="K311" s="13">
        <v>0</v>
      </c>
      <c r="L311" s="13">
        <v>0</v>
      </c>
      <c r="M311" s="15">
        <f t="shared" si="218"/>
        <v>0</v>
      </c>
      <c r="N311" s="6"/>
      <c r="P311" s="8">
        <v>11</v>
      </c>
      <c r="Q311" s="77" t="s">
        <v>198</v>
      </c>
      <c r="R311" s="471"/>
      <c r="S311" s="471"/>
      <c r="T311" s="471"/>
      <c r="U311" s="471"/>
      <c r="V311" s="471"/>
      <c r="W311" s="471"/>
      <c r="X311" s="471"/>
      <c r="Y311" s="95">
        <f t="shared" si="219"/>
        <v>0</v>
      </c>
      <c r="Z311" s="13">
        <v>0</v>
      </c>
      <c r="AA311" s="13">
        <v>0</v>
      </c>
      <c r="AB311" s="13">
        <v>0</v>
      </c>
      <c r="AC311" s="60">
        <f t="shared" si="220"/>
        <v>0</v>
      </c>
      <c r="AD311" s="61">
        <f t="shared" si="221"/>
        <v>0</v>
      </c>
      <c r="AE311" s="6"/>
      <c r="AG311" s="8">
        <v>11</v>
      </c>
      <c r="AH311" s="77" t="s">
        <v>198</v>
      </c>
      <c r="AI311" s="471"/>
      <c r="AJ311" s="471"/>
      <c r="AK311" s="471"/>
      <c r="AL311" s="471"/>
      <c r="AM311" s="471"/>
      <c r="AN311" s="471"/>
      <c r="AO311" s="471"/>
      <c r="AP311" s="70">
        <f t="shared" si="222"/>
        <v>0</v>
      </c>
      <c r="AQ311" s="13">
        <v>0</v>
      </c>
      <c r="AR311" s="13">
        <v>0</v>
      </c>
      <c r="AS311" s="13">
        <v>0</v>
      </c>
      <c r="AT311" s="44">
        <f t="shared" si="223"/>
        <v>0</v>
      </c>
      <c r="AU311" s="45">
        <f t="shared" si="224"/>
        <v>0</v>
      </c>
    </row>
    <row r="312" spans="1:134" ht="16" thickBot="1" x14ac:dyDescent="0.4">
      <c r="A312" s="379" t="s">
        <v>36</v>
      </c>
      <c r="B312" s="380"/>
      <c r="C312" s="380"/>
      <c r="D312" s="380"/>
      <c r="E312" s="380"/>
      <c r="F312" s="380"/>
      <c r="G312" s="380"/>
      <c r="H312" s="380"/>
      <c r="I312" s="380"/>
      <c r="J312" s="22">
        <f>SUM(J301:J311)</f>
        <v>0</v>
      </c>
      <c r="K312" s="22">
        <f t="shared" ref="K312:L312" si="225">SUM(K301:K311)</f>
        <v>0</v>
      </c>
      <c r="L312" s="22">
        <f t="shared" si="225"/>
        <v>0</v>
      </c>
      <c r="M312" s="16">
        <f t="shared" si="218"/>
        <v>0</v>
      </c>
      <c r="N312" s="6"/>
      <c r="P312" s="379" t="s">
        <v>36</v>
      </c>
      <c r="Q312" s="380"/>
      <c r="R312" s="380"/>
      <c r="S312" s="380"/>
      <c r="T312" s="380"/>
      <c r="U312" s="380"/>
      <c r="V312" s="380"/>
      <c r="W312" s="380"/>
      <c r="X312" s="380"/>
      <c r="Y312" s="119">
        <f t="shared" si="219"/>
        <v>0</v>
      </c>
      <c r="Z312" s="67">
        <f>SUM(Z301:Z311)</f>
        <v>0</v>
      </c>
      <c r="AA312" s="67">
        <f t="shared" ref="AA312:AD312" si="226">SUM(AA301:AA311)</f>
        <v>0</v>
      </c>
      <c r="AB312" s="67">
        <f t="shared" si="226"/>
        <v>0</v>
      </c>
      <c r="AC312" s="67">
        <f t="shared" si="226"/>
        <v>0</v>
      </c>
      <c r="AD312" s="59">
        <f t="shared" si="226"/>
        <v>0</v>
      </c>
      <c r="AE312" s="6"/>
      <c r="AG312" s="379" t="s">
        <v>36</v>
      </c>
      <c r="AH312" s="380"/>
      <c r="AI312" s="380"/>
      <c r="AJ312" s="380"/>
      <c r="AK312" s="380"/>
      <c r="AL312" s="380"/>
      <c r="AM312" s="380"/>
      <c r="AN312" s="380"/>
      <c r="AO312" s="380"/>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396" t="s">
        <v>175</v>
      </c>
      <c r="B315" s="397"/>
      <c r="C315" s="397"/>
      <c r="D315" s="397"/>
      <c r="E315" s="397"/>
      <c r="F315" s="397"/>
      <c r="G315" s="397"/>
      <c r="H315" s="397"/>
      <c r="I315" s="397"/>
      <c r="J315" s="24">
        <f>SUM(J312,J298,J292,H285)</f>
        <v>0</v>
      </c>
      <c r="K315" s="24">
        <f>SUM(K312,K298,K292,K285)</f>
        <v>0</v>
      </c>
      <c r="L315" s="24">
        <f>SUM(L312,L298,L292,L285)</f>
        <v>0</v>
      </c>
      <c r="M315" s="25">
        <f>SUM(J315:L315)</f>
        <v>0</v>
      </c>
      <c r="N315" s="6"/>
      <c r="P315" s="396" t="s">
        <v>175</v>
      </c>
      <c r="Q315" s="397"/>
      <c r="R315" s="397"/>
      <c r="S315" s="397"/>
      <c r="T315" s="397"/>
      <c r="U315" s="397"/>
      <c r="V315" s="397"/>
      <c r="W315" s="397"/>
      <c r="X315" s="397"/>
      <c r="Y315" s="118">
        <f>AU235</f>
        <v>0</v>
      </c>
      <c r="Z315" s="65">
        <f>SUM(Z312, Z298, Z292, X285)</f>
        <v>0</v>
      </c>
      <c r="AA315" s="65">
        <f>SUM(AA312, AA298, AA292, AA285)</f>
        <v>0</v>
      </c>
      <c r="AB315" s="65">
        <f>SUM(AB312, AB298, AB292, AB285, )</f>
        <v>0</v>
      </c>
      <c r="AC315" s="65">
        <f>SUM(Z315:AB315)</f>
        <v>0</v>
      </c>
      <c r="AD315" s="66">
        <f>M315-AC315</f>
        <v>0</v>
      </c>
      <c r="AE315" s="5"/>
      <c r="AG315" s="396" t="s">
        <v>175</v>
      </c>
      <c r="AH315" s="397"/>
      <c r="AI315" s="397"/>
      <c r="AJ315" s="397"/>
      <c r="AK315" s="397"/>
      <c r="AL315" s="397"/>
      <c r="AM315" s="397"/>
      <c r="AN315" s="397"/>
      <c r="AO315" s="397"/>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387" t="s">
        <v>176</v>
      </c>
      <c r="B316" s="388"/>
      <c r="C316" s="388"/>
      <c r="D316" s="388"/>
      <c r="E316" s="388"/>
      <c r="F316" s="388"/>
      <c r="G316" s="388"/>
      <c r="H316" s="388"/>
      <c r="I316" s="388"/>
      <c r="J316" s="394">
        <f xml:space="preserve"> SUM(K312, L312, K298, L298, K292, L292, K285, L285)</f>
        <v>0</v>
      </c>
      <c r="K316" s="394"/>
      <c r="L316" s="394"/>
      <c r="M316" s="395"/>
      <c r="N316" s="6"/>
      <c r="P316" s="387" t="s">
        <v>176</v>
      </c>
      <c r="Q316" s="388"/>
      <c r="R316" s="388"/>
      <c r="S316" s="388"/>
      <c r="T316" s="388"/>
      <c r="U316" s="388"/>
      <c r="V316" s="388"/>
      <c r="W316" s="388"/>
      <c r="X316" s="388"/>
      <c r="Y316" s="119">
        <f>AU236</f>
        <v>0</v>
      </c>
      <c r="Z316" s="385">
        <f>SUM(AA312, AB312, AA298, AB298, AA292, AB292, AA285, AB285)</f>
        <v>0</v>
      </c>
      <c r="AA316" s="385"/>
      <c r="AB316" s="385"/>
      <c r="AC316" s="385"/>
      <c r="AD316" s="59">
        <f>J316-Z316</f>
        <v>0</v>
      </c>
      <c r="AE316" s="6"/>
      <c r="AG316" s="387" t="s">
        <v>176</v>
      </c>
      <c r="AH316" s="388"/>
      <c r="AI316" s="388"/>
      <c r="AJ316" s="388"/>
      <c r="AK316" s="388"/>
      <c r="AL316" s="388"/>
      <c r="AM316" s="388"/>
      <c r="AN316" s="388"/>
      <c r="AO316" s="388"/>
      <c r="AP316" s="71">
        <f>AU236</f>
        <v>0</v>
      </c>
      <c r="AQ316" s="451">
        <f>SUM( AR312, AS312, AR298, AS298, AR292, AS292, AR285, AS285)</f>
        <v>0</v>
      </c>
      <c r="AR316" s="451"/>
      <c r="AS316" s="451"/>
      <c r="AT316" s="451"/>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72" t="s">
        <v>95</v>
      </c>
      <c r="B318" s="373"/>
      <c r="C318" s="373"/>
      <c r="D318" s="373"/>
      <c r="E318" s="373"/>
      <c r="F318" s="373"/>
      <c r="G318" s="373"/>
      <c r="H318" s="373"/>
      <c r="I318" s="373"/>
      <c r="J318" s="163" t="s">
        <v>17</v>
      </c>
      <c r="K318" s="397" t="s">
        <v>4</v>
      </c>
      <c r="L318" s="397"/>
      <c r="M318" s="106" t="s">
        <v>48</v>
      </c>
      <c r="N318" s="32"/>
      <c r="P318" s="372" t="s">
        <v>95</v>
      </c>
      <c r="Q318" s="373"/>
      <c r="R318" s="373"/>
      <c r="S318" s="373"/>
      <c r="T318" s="373"/>
      <c r="U318" s="373"/>
      <c r="V318" s="373"/>
      <c r="W318" s="373"/>
      <c r="X318" s="373"/>
      <c r="Y318" s="99" t="s">
        <v>252</v>
      </c>
      <c r="Z318" s="163" t="s">
        <v>73</v>
      </c>
      <c r="AA318" s="397" t="s">
        <v>4</v>
      </c>
      <c r="AB318" s="397"/>
      <c r="AC318" s="99" t="s">
        <v>18</v>
      </c>
      <c r="AD318" s="106" t="s">
        <v>109</v>
      </c>
      <c r="AE318" s="32"/>
      <c r="AG318" s="372" t="s">
        <v>95</v>
      </c>
      <c r="AH318" s="373"/>
      <c r="AI318" s="373"/>
      <c r="AJ318" s="373"/>
      <c r="AK318" s="373"/>
      <c r="AL318" s="373"/>
      <c r="AM318" s="373"/>
      <c r="AN318" s="373"/>
      <c r="AO318" s="373"/>
      <c r="AP318" s="99" t="s">
        <v>252</v>
      </c>
      <c r="AQ318" s="163" t="s">
        <v>205</v>
      </c>
      <c r="AR318" s="397" t="s">
        <v>4</v>
      </c>
      <c r="AS318" s="397"/>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387" t="s">
        <v>37</v>
      </c>
      <c r="B319" s="388"/>
      <c r="C319" s="388"/>
      <c r="D319" s="388"/>
      <c r="E319" s="388"/>
      <c r="F319" s="388"/>
      <c r="G319" s="388"/>
      <c r="H319" s="388"/>
      <c r="I319" s="388"/>
      <c r="J319" s="22">
        <f>(SUM(J312, J298, J292, H285))*$D$9</f>
        <v>0</v>
      </c>
      <c r="K319" s="394">
        <f>(SUM(K312, L312, K298, L298, K292, L292, K285, L285))*$D$9</f>
        <v>0</v>
      </c>
      <c r="L319" s="394"/>
      <c r="M319" s="16">
        <f>SUM(J319:L319)</f>
        <v>0</v>
      </c>
      <c r="N319" s="6"/>
      <c r="P319" s="387" t="s">
        <v>37</v>
      </c>
      <c r="Q319" s="388"/>
      <c r="R319" s="388"/>
      <c r="S319" s="388"/>
      <c r="T319" s="388"/>
      <c r="U319" s="388"/>
      <c r="V319" s="388"/>
      <c r="W319" s="388"/>
      <c r="X319" s="388"/>
      <c r="Y319" s="119">
        <f>AU239</f>
        <v>0</v>
      </c>
      <c r="Z319" s="67">
        <f>(SUM(Z312, Z298, Z292, X285))*$S$9</f>
        <v>0</v>
      </c>
      <c r="AA319" s="385">
        <f>(SUM(AA312, AB312, AA298, AB298, AA292, AB292, AA285, AB285))*$S$9</f>
        <v>0</v>
      </c>
      <c r="AB319" s="385"/>
      <c r="AC319" s="67">
        <f>SUM(Z319:AB319)</f>
        <v>0</v>
      </c>
      <c r="AD319" s="59">
        <f>M319-AC319</f>
        <v>0</v>
      </c>
      <c r="AE319" s="6"/>
      <c r="AG319" s="387" t="s">
        <v>37</v>
      </c>
      <c r="AH319" s="388"/>
      <c r="AI319" s="388"/>
      <c r="AJ319" s="388"/>
      <c r="AK319" s="388"/>
      <c r="AL319" s="388"/>
      <c r="AM319" s="388"/>
      <c r="AN319" s="388"/>
      <c r="AO319" s="388"/>
      <c r="AP319" s="71">
        <f>AU239</f>
        <v>0</v>
      </c>
      <c r="AQ319" s="156">
        <f>(SUM(AQ312, AQ298, AQ292, AO285))*$D$9</f>
        <v>0</v>
      </c>
      <c r="AR319" s="437">
        <f>(SUM(AR312, AS312, AR298, AS298, AR292, AS292, AR285, AS285))*$D$9</f>
        <v>0</v>
      </c>
      <c r="AS319" s="437"/>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02" t="s">
        <v>96</v>
      </c>
      <c r="B321" s="403"/>
      <c r="C321" s="403"/>
      <c r="D321" s="403"/>
      <c r="E321" s="403"/>
      <c r="F321" s="403"/>
      <c r="G321" s="403"/>
      <c r="H321" s="403"/>
      <c r="I321" s="403"/>
      <c r="J321" s="172">
        <f>SUM(J319, J312, J298, J292, H285)</f>
        <v>0</v>
      </c>
      <c r="K321" s="172">
        <f>SUM(K319, K312, K298, K292, K285)</f>
        <v>0</v>
      </c>
      <c r="L321" s="172">
        <f>SUM(L312, L298, L292, L285)</f>
        <v>0</v>
      </c>
      <c r="M321" s="19">
        <f>SUM(J321:L321)</f>
        <v>0</v>
      </c>
      <c r="N321" s="5"/>
      <c r="P321" s="389" t="s">
        <v>96</v>
      </c>
      <c r="Q321" s="390"/>
      <c r="R321" s="390"/>
      <c r="S321" s="390"/>
      <c r="T321" s="390"/>
      <c r="U321" s="390"/>
      <c r="V321" s="390"/>
      <c r="W321" s="390"/>
      <c r="X321" s="390"/>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8" t="s">
        <v>96</v>
      </c>
      <c r="AH321" s="439"/>
      <c r="AI321" s="439"/>
      <c r="AJ321" s="439"/>
      <c r="AK321" s="439"/>
      <c r="AL321" s="439"/>
      <c r="AM321" s="439"/>
      <c r="AN321" s="439"/>
      <c r="AO321" s="439"/>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440" t="s">
        <v>228</v>
      </c>
      <c r="C324" s="409"/>
      <c r="D324" s="167">
        <f>J321</f>
        <v>0</v>
      </c>
      <c r="F324" s="3"/>
      <c r="G324" s="3"/>
      <c r="O324" s="74"/>
      <c r="P324" s="440" t="s">
        <v>228</v>
      </c>
      <c r="Q324" s="441"/>
      <c r="R324" s="409"/>
      <c r="S324" s="175">
        <f>Z321</f>
        <v>0</v>
      </c>
      <c r="T324" s="408" t="s">
        <v>99</v>
      </c>
      <c r="U324" s="409"/>
      <c r="V324" s="91">
        <f>D324-S324</f>
        <v>0</v>
      </c>
      <c r="W324" s="98"/>
      <c r="X324" s="391"/>
      <c r="Y324" s="391"/>
      <c r="Z324" s="98"/>
      <c r="AA324" s="98"/>
      <c r="AF324" s="74"/>
      <c r="AG324" s="440" t="s">
        <v>184</v>
      </c>
      <c r="AH324" s="409"/>
      <c r="AI324" s="497">
        <f>AQ321</f>
        <v>0</v>
      </c>
      <c r="AJ324" s="499"/>
      <c r="AK324" s="503" t="s">
        <v>189</v>
      </c>
      <c r="AL324" s="503"/>
      <c r="AM324" s="54">
        <f>IF($S$324&lt;&gt;0, S324+AM244-AI324, D324+AM244-AI324)</f>
        <v>0</v>
      </c>
      <c r="AO324" s="234" t="s">
        <v>84</v>
      </c>
      <c r="AP324" s="447"/>
      <c r="AQ324" s="448"/>
      <c r="AR324" s="504" t="s">
        <v>85</v>
      </c>
      <c r="AS324" s="505"/>
    </row>
    <row r="325" spans="1:47" x14ac:dyDescent="0.35">
      <c r="B325" s="446" t="s">
        <v>229</v>
      </c>
      <c r="C325" s="406"/>
      <c r="D325" s="168">
        <f>K321</f>
        <v>0</v>
      </c>
      <c r="F325" s="3"/>
      <c r="G325" s="3"/>
      <c r="O325" s="74"/>
      <c r="P325" s="446" t="s">
        <v>229</v>
      </c>
      <c r="Q325" s="445"/>
      <c r="R325" s="406"/>
      <c r="S325" s="176">
        <f>AA321</f>
        <v>0</v>
      </c>
      <c r="T325" s="410" t="s">
        <v>100</v>
      </c>
      <c r="U325" s="406"/>
      <c r="V325" s="92">
        <f>D325-S325</f>
        <v>0</v>
      </c>
      <c r="W325" s="98"/>
      <c r="X325" s="392"/>
      <c r="Y325" s="392"/>
      <c r="Z325" s="392"/>
      <c r="AA325" s="392"/>
      <c r="AF325" s="74"/>
      <c r="AG325" s="446" t="s">
        <v>185</v>
      </c>
      <c r="AH325" s="406"/>
      <c r="AI325" s="491">
        <f>AR321</f>
        <v>0</v>
      </c>
      <c r="AJ325" s="492"/>
      <c r="AK325" s="406" t="s">
        <v>190</v>
      </c>
      <c r="AL325" s="407"/>
      <c r="AM325" s="45">
        <f>IF($S$324&lt;&gt;0, S325+AM245-AI325, D325+AM245-AI325)</f>
        <v>0</v>
      </c>
      <c r="AO325" s="78" t="s">
        <v>86</v>
      </c>
      <c r="AP325" s="366"/>
      <c r="AQ325" s="366"/>
      <c r="AR325" s="366"/>
      <c r="AS325" s="436"/>
    </row>
    <row r="326" spans="1:47" ht="16" thickBot="1" x14ac:dyDescent="0.4">
      <c r="B326" s="446" t="s">
        <v>131</v>
      </c>
      <c r="C326" s="406"/>
      <c r="D326" s="168">
        <f>L321</f>
        <v>0</v>
      </c>
      <c r="F326" s="3"/>
      <c r="G326" s="3"/>
      <c r="O326" s="74"/>
      <c r="P326" s="446" t="s">
        <v>131</v>
      </c>
      <c r="Q326" s="445"/>
      <c r="R326" s="406"/>
      <c r="S326" s="176">
        <f>AB321</f>
        <v>0</v>
      </c>
      <c r="T326" s="410" t="s">
        <v>101</v>
      </c>
      <c r="U326" s="406"/>
      <c r="V326" s="92">
        <f>D326-S326</f>
        <v>0</v>
      </c>
      <c r="W326" s="98"/>
      <c r="X326" s="391"/>
      <c r="Y326" s="391"/>
      <c r="Z326" s="98"/>
      <c r="AA326" s="98"/>
      <c r="AF326" s="74"/>
      <c r="AG326" s="446" t="s">
        <v>186</v>
      </c>
      <c r="AH326" s="406"/>
      <c r="AI326" s="491">
        <f>AS321</f>
        <v>0</v>
      </c>
      <c r="AJ326" s="492"/>
      <c r="AK326" s="406" t="s">
        <v>191</v>
      </c>
      <c r="AL326" s="407"/>
      <c r="AM326" s="45">
        <f>IF($S$324&lt;&gt;0, S326+AM246-AI326, D326+AM246-AI326)</f>
        <v>0</v>
      </c>
      <c r="AO326" s="79" t="s">
        <v>87</v>
      </c>
      <c r="AP326" s="449"/>
      <c r="AQ326" s="450"/>
      <c r="AR326" s="495" t="s">
        <v>85</v>
      </c>
      <c r="AS326" s="496"/>
    </row>
    <row r="327" spans="1:47" ht="16" thickBot="1" x14ac:dyDescent="0.4">
      <c r="B327" s="446" t="s">
        <v>230</v>
      </c>
      <c r="C327" s="406"/>
      <c r="D327" s="168">
        <f>K321+L321</f>
        <v>0</v>
      </c>
      <c r="F327" s="3"/>
      <c r="G327" s="3"/>
      <c r="O327" s="74"/>
      <c r="P327" s="446" t="s">
        <v>230</v>
      </c>
      <c r="Q327" s="445"/>
      <c r="R327" s="406"/>
      <c r="S327" s="176">
        <f>SUM(S325:S326)</f>
        <v>0</v>
      </c>
      <c r="T327" s="410" t="s">
        <v>102</v>
      </c>
      <c r="U327" s="406"/>
      <c r="V327" s="92">
        <f>D327-S327</f>
        <v>0</v>
      </c>
      <c r="W327" s="26"/>
      <c r="X327" s="26"/>
      <c r="Y327" s="26"/>
      <c r="Z327" s="26"/>
      <c r="AA327" s="26"/>
      <c r="AF327" s="74"/>
      <c r="AG327" s="446" t="s">
        <v>187</v>
      </c>
      <c r="AH327" s="406"/>
      <c r="AI327" s="491">
        <f>AI325+AI326</f>
        <v>0</v>
      </c>
      <c r="AJ327" s="492"/>
      <c r="AK327" s="406" t="s">
        <v>193</v>
      </c>
      <c r="AL327" s="407"/>
      <c r="AM327" s="45">
        <f>IF($S$324&lt;&gt;0, S327+AM247-AI327, D327+AM247-AI327)</f>
        <v>0</v>
      </c>
      <c r="AO327" s="26"/>
      <c r="AP327" s="26"/>
      <c r="AQ327" s="26"/>
      <c r="AR327" s="26"/>
      <c r="AS327" s="26"/>
    </row>
    <row r="328" spans="1:47" ht="16" thickBot="1" x14ac:dyDescent="0.4">
      <c r="B328" s="446" t="s">
        <v>231</v>
      </c>
      <c r="C328" s="406"/>
      <c r="D328" s="168">
        <f>M321</f>
        <v>0</v>
      </c>
      <c r="F328" s="3"/>
      <c r="G328" s="3"/>
      <c r="O328" s="74"/>
      <c r="P328" s="446" t="s">
        <v>231</v>
      </c>
      <c r="Q328" s="445"/>
      <c r="R328" s="406"/>
      <c r="S328" s="176">
        <f>AC321</f>
        <v>0</v>
      </c>
      <c r="T328" s="430" t="s">
        <v>103</v>
      </c>
      <c r="U328" s="431"/>
      <c r="V328" s="139">
        <f>D328-S328</f>
        <v>0</v>
      </c>
      <c r="W328" s="466"/>
      <c r="X328" s="466"/>
      <c r="Y328" s="392"/>
      <c r="Z328" s="392"/>
      <c r="AA328" s="392"/>
      <c r="AF328" s="74"/>
      <c r="AG328" s="446" t="s">
        <v>267</v>
      </c>
      <c r="AH328" s="406"/>
      <c r="AI328" s="491">
        <f>AT321</f>
        <v>0</v>
      </c>
      <c r="AJ328" s="492"/>
      <c r="AK328" s="431" t="s">
        <v>268</v>
      </c>
      <c r="AL328" s="401"/>
      <c r="AM328" s="43">
        <f>IF($S$324&lt;&gt;0, S328+AM248-AI328, D328+AM248-AI328)</f>
        <v>0</v>
      </c>
      <c r="AO328" s="479" t="s">
        <v>88</v>
      </c>
      <c r="AP328" s="480"/>
      <c r="AQ328" s="509"/>
      <c r="AR328" s="509"/>
      <c r="AS328" s="510"/>
    </row>
    <row r="329" spans="1:47" x14ac:dyDescent="0.35">
      <c r="B329" s="446" t="s">
        <v>167</v>
      </c>
      <c r="C329" s="406"/>
      <c r="D329" s="85" t="e">
        <f>L321/(L321+K321)</f>
        <v>#DIV/0!</v>
      </c>
      <c r="F329" s="3"/>
      <c r="G329" s="3"/>
      <c r="O329" s="74"/>
      <c r="P329" s="446" t="s">
        <v>167</v>
      </c>
      <c r="Q329" s="445"/>
      <c r="R329" s="406"/>
      <c r="S329" s="122" t="e">
        <f>AB321/(AA321+AB321)</f>
        <v>#DIV/0!</v>
      </c>
      <c r="T329" s="138"/>
      <c r="U329" s="29"/>
      <c r="V329" s="97"/>
      <c r="AF329" s="74"/>
      <c r="AG329" s="446" t="s">
        <v>201</v>
      </c>
      <c r="AH329" s="406"/>
      <c r="AI329" s="493" t="e">
        <f>AQ319/AQ321</f>
        <v>#DIV/0!</v>
      </c>
      <c r="AJ329" s="494"/>
      <c r="AK329" s="165"/>
    </row>
    <row r="330" spans="1:47" ht="16" thickBot="1" x14ac:dyDescent="0.4">
      <c r="B330" s="464" t="s">
        <v>138</v>
      </c>
      <c r="C330" s="431"/>
      <c r="D330" s="37" t="e">
        <f>D333 &amp; D334 &amp; D335</f>
        <v>#DIV/0!</v>
      </c>
      <c r="F330" s="3"/>
      <c r="G330" s="3"/>
      <c r="O330" s="74"/>
      <c r="P330" s="464" t="s">
        <v>138</v>
      </c>
      <c r="Q330" s="465"/>
      <c r="R330" s="431"/>
      <c r="S330" s="140" t="e">
        <f>S333 &amp; S334 &amp; S335</f>
        <v>#DIV/0!</v>
      </c>
      <c r="T330" s="29"/>
      <c r="U330" s="29"/>
      <c r="AF330" s="74"/>
      <c r="AG330" s="464" t="s">
        <v>202</v>
      </c>
      <c r="AH330" s="431"/>
      <c r="AI330" s="475" t="e">
        <f>(AR319)/(AR321+AS321)</f>
        <v>#DIV/0!</v>
      </c>
      <c r="AJ330" s="476"/>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53" t="s">
        <v>92</v>
      </c>
      <c r="B338" s="454"/>
      <c r="C338" s="454"/>
      <c r="D338" s="454"/>
      <c r="E338" s="454"/>
      <c r="F338" s="454"/>
      <c r="G338" s="454"/>
      <c r="H338" s="454"/>
      <c r="I338" s="454"/>
      <c r="J338" s="454"/>
      <c r="K338" s="454"/>
      <c r="L338" s="454"/>
      <c r="M338" s="455"/>
      <c r="P338" s="415" t="s">
        <v>253</v>
      </c>
      <c r="Q338" s="416"/>
      <c r="R338" s="416"/>
      <c r="S338" s="416"/>
      <c r="T338" s="416"/>
      <c r="U338" s="416"/>
      <c r="V338" s="416"/>
      <c r="W338" s="416"/>
      <c r="X338" s="416"/>
      <c r="Y338" s="416"/>
      <c r="Z338" s="416"/>
      <c r="AA338" s="416"/>
      <c r="AB338" s="416"/>
      <c r="AC338" s="416"/>
      <c r="AD338" s="417"/>
      <c r="AG338" s="500" t="s">
        <v>269</v>
      </c>
      <c r="AH338" s="501"/>
      <c r="AI338" s="501"/>
      <c r="AJ338" s="501"/>
      <c r="AK338" s="501"/>
      <c r="AL338" s="501"/>
      <c r="AM338" s="501"/>
      <c r="AN338" s="501"/>
      <c r="AO338" s="501"/>
      <c r="AP338" s="501"/>
      <c r="AQ338" s="501"/>
      <c r="AR338" s="501"/>
      <c r="AS338" s="501"/>
      <c r="AT338" s="501"/>
      <c r="AU338" s="502"/>
    </row>
    <row r="339" spans="1:47" s="21" customFormat="1" x14ac:dyDescent="0.35">
      <c r="A339" s="365" t="s">
        <v>8</v>
      </c>
      <c r="B339" s="366"/>
      <c r="C339" s="366"/>
      <c r="D339" s="366"/>
      <c r="E339" s="366"/>
      <c r="F339" s="366"/>
      <c r="G339" s="366"/>
      <c r="H339" s="366"/>
      <c r="I339" s="366"/>
      <c r="J339" s="366"/>
      <c r="K339" s="366"/>
      <c r="L339" s="366"/>
      <c r="M339" s="436"/>
      <c r="P339" s="365" t="s">
        <v>254</v>
      </c>
      <c r="Q339" s="366"/>
      <c r="R339" s="366"/>
      <c r="S339" s="366"/>
      <c r="T339" s="366"/>
      <c r="U339" s="366"/>
      <c r="V339" s="366"/>
      <c r="W339" s="366"/>
      <c r="X339" s="366"/>
      <c r="Y339" s="366"/>
      <c r="Z339" s="366"/>
      <c r="AA339" s="366"/>
      <c r="AB339" s="366"/>
      <c r="AC339" s="366"/>
      <c r="AD339" s="436"/>
      <c r="AG339" s="365" t="s">
        <v>44</v>
      </c>
      <c r="AH339" s="366"/>
      <c r="AI339" s="366"/>
      <c r="AJ339" s="366"/>
      <c r="AK339" s="366"/>
      <c r="AL339" s="366"/>
      <c r="AM339" s="366"/>
      <c r="AN339" s="366"/>
      <c r="AO339" s="366"/>
      <c r="AP339" s="366"/>
      <c r="AQ339" s="366"/>
      <c r="AR339" s="366"/>
      <c r="AS339" s="366"/>
      <c r="AT339" s="366"/>
      <c r="AU339" s="436"/>
    </row>
    <row r="340" spans="1:47" s="96" customFormat="1" x14ac:dyDescent="0.35">
      <c r="A340" s="365" t="s">
        <v>232</v>
      </c>
      <c r="B340" s="366"/>
      <c r="C340" s="413"/>
      <c r="D340" s="413"/>
      <c r="E340" s="413"/>
      <c r="F340" s="413"/>
      <c r="G340" s="100" t="s">
        <v>233</v>
      </c>
      <c r="H340" s="413"/>
      <c r="I340" s="413"/>
      <c r="J340" s="413"/>
      <c r="K340" s="413"/>
      <c r="L340" s="413"/>
      <c r="M340" s="420"/>
      <c r="P340" s="365" t="s">
        <v>232</v>
      </c>
      <c r="Q340" s="366"/>
      <c r="R340" s="413"/>
      <c r="S340" s="413"/>
      <c r="T340" s="413"/>
      <c r="U340" s="413"/>
      <c r="V340" s="413"/>
      <c r="W340" s="100" t="s">
        <v>233</v>
      </c>
      <c r="X340" s="413"/>
      <c r="Y340" s="413"/>
      <c r="Z340" s="413"/>
      <c r="AA340" s="413"/>
      <c r="AB340" s="413"/>
      <c r="AC340" s="413"/>
      <c r="AD340" s="420"/>
      <c r="AG340" s="365" t="s">
        <v>232</v>
      </c>
      <c r="AH340" s="366"/>
      <c r="AI340" s="413"/>
      <c r="AJ340" s="413"/>
      <c r="AK340" s="413"/>
      <c r="AL340" s="413"/>
      <c r="AM340" s="413"/>
      <c r="AN340" s="100" t="s">
        <v>233</v>
      </c>
      <c r="AO340" s="413"/>
      <c r="AP340" s="413"/>
      <c r="AQ340" s="413"/>
      <c r="AR340" s="413"/>
      <c r="AS340" s="413"/>
      <c r="AT340" s="413"/>
      <c r="AU340" s="420"/>
    </row>
    <row r="341" spans="1:47" x14ac:dyDescent="0.35">
      <c r="A341" s="365" t="s">
        <v>0</v>
      </c>
      <c r="B341" s="366"/>
      <c r="C341" s="414"/>
      <c r="D341" s="414"/>
      <c r="E341" s="414"/>
      <c r="F341" s="414"/>
      <c r="G341" s="414"/>
      <c r="H341" s="414"/>
      <c r="I341" s="414"/>
      <c r="J341" s="414"/>
      <c r="K341" s="414"/>
      <c r="L341" s="414"/>
      <c r="M341" s="422"/>
      <c r="P341" s="365" t="s">
        <v>0</v>
      </c>
      <c r="Q341" s="366"/>
      <c r="R341" s="414"/>
      <c r="S341" s="414"/>
      <c r="T341" s="414"/>
      <c r="U341" s="414"/>
      <c r="V341" s="414"/>
      <c r="W341" s="414"/>
      <c r="X341" s="414"/>
      <c r="Y341" s="414"/>
      <c r="Z341" s="414"/>
      <c r="AA341" s="414"/>
      <c r="AB341" s="414"/>
      <c r="AC341" s="414"/>
      <c r="AD341" s="422"/>
      <c r="AG341" s="365" t="s">
        <v>0</v>
      </c>
      <c r="AH341" s="366"/>
      <c r="AI341" s="414"/>
      <c r="AJ341" s="414"/>
      <c r="AK341" s="414"/>
      <c r="AL341" s="414"/>
      <c r="AM341" s="414"/>
      <c r="AN341" s="414"/>
      <c r="AO341" s="414"/>
      <c r="AP341" s="414"/>
      <c r="AQ341" s="414"/>
      <c r="AR341" s="414"/>
      <c r="AS341" s="414"/>
      <c r="AT341" s="414"/>
      <c r="AU341" s="422"/>
    </row>
    <row r="342" spans="1:47" x14ac:dyDescent="0.35">
      <c r="A342" s="365" t="s">
        <v>91</v>
      </c>
      <c r="B342" s="366"/>
      <c r="C342" s="414"/>
      <c r="D342" s="414"/>
      <c r="E342" s="414"/>
      <c r="F342" s="414"/>
      <c r="G342" s="414"/>
      <c r="H342" s="414"/>
      <c r="I342" s="414"/>
      <c r="J342" s="414"/>
      <c r="K342" s="414"/>
      <c r="L342" s="414"/>
      <c r="M342" s="422"/>
      <c r="P342" s="365" t="s">
        <v>91</v>
      </c>
      <c r="Q342" s="366"/>
      <c r="R342" s="414"/>
      <c r="S342" s="414"/>
      <c r="T342" s="414"/>
      <c r="U342" s="414"/>
      <c r="V342" s="414"/>
      <c r="W342" s="414"/>
      <c r="X342" s="414"/>
      <c r="Y342" s="414"/>
      <c r="Z342" s="414"/>
      <c r="AA342" s="414"/>
      <c r="AB342" s="414"/>
      <c r="AC342" s="414"/>
      <c r="AD342" s="422"/>
      <c r="AG342" s="365" t="s">
        <v>91</v>
      </c>
      <c r="AH342" s="366"/>
      <c r="AI342" s="414"/>
      <c r="AJ342" s="414"/>
      <c r="AK342" s="414"/>
      <c r="AL342" s="414"/>
      <c r="AM342" s="414"/>
      <c r="AN342" s="414"/>
      <c r="AO342" s="414"/>
      <c r="AP342" s="414"/>
      <c r="AQ342" s="414"/>
      <c r="AR342" s="414"/>
      <c r="AS342" s="414"/>
      <c r="AT342" s="414"/>
      <c r="AU342" s="422"/>
    </row>
    <row r="343" spans="1:47" ht="16" thickBot="1" x14ac:dyDescent="0.4">
      <c r="A343" s="423" t="s">
        <v>2</v>
      </c>
      <c r="B343" s="424"/>
      <c r="C343" s="425"/>
      <c r="D343" s="425"/>
      <c r="E343" s="425"/>
      <c r="F343" s="425"/>
      <c r="G343" s="425"/>
      <c r="H343" s="425"/>
      <c r="I343" s="425"/>
      <c r="J343" s="425"/>
      <c r="K343" s="425"/>
      <c r="L343" s="425"/>
      <c r="M343" s="426"/>
      <c r="P343" s="423" t="s">
        <v>2</v>
      </c>
      <c r="Q343" s="424"/>
      <c r="R343" s="425"/>
      <c r="S343" s="425"/>
      <c r="T343" s="425"/>
      <c r="U343" s="425"/>
      <c r="V343" s="425"/>
      <c r="W343" s="425"/>
      <c r="X343" s="425"/>
      <c r="Y343" s="425"/>
      <c r="Z343" s="425"/>
      <c r="AA343" s="425"/>
      <c r="AB343" s="425"/>
      <c r="AC343" s="425"/>
      <c r="AD343" s="426"/>
      <c r="AG343" s="387" t="s">
        <v>2</v>
      </c>
      <c r="AH343" s="388"/>
      <c r="AI343" s="378"/>
      <c r="AJ343" s="378"/>
      <c r="AK343" s="378"/>
      <c r="AL343" s="378"/>
      <c r="AM343" s="378"/>
      <c r="AN343" s="378"/>
      <c r="AO343" s="378"/>
      <c r="AP343" s="378"/>
      <c r="AQ343" s="378"/>
      <c r="AR343" s="378"/>
      <c r="AS343" s="378"/>
      <c r="AT343" s="378"/>
      <c r="AU343" s="508"/>
    </row>
    <row r="344" spans="1:47" ht="16" thickBot="1" x14ac:dyDescent="0.4">
      <c r="F344" s="3"/>
      <c r="G344" s="3"/>
    </row>
    <row r="345" spans="1:47" s="21" customFormat="1" x14ac:dyDescent="0.35">
      <c r="A345" s="372" t="s">
        <v>79</v>
      </c>
      <c r="B345" s="373"/>
      <c r="C345" s="373"/>
      <c r="D345" s="373"/>
      <c r="E345" s="373"/>
      <c r="F345" s="373"/>
      <c r="G345" s="373"/>
      <c r="H345" s="373"/>
      <c r="I345" s="373"/>
      <c r="J345" s="373"/>
      <c r="K345" s="373"/>
      <c r="L345" s="373"/>
      <c r="M345" s="427"/>
      <c r="P345" s="372" t="s">
        <v>79</v>
      </c>
      <c r="Q345" s="373"/>
      <c r="R345" s="373"/>
      <c r="S345" s="373"/>
      <c r="T345" s="373"/>
      <c r="U345" s="373"/>
      <c r="V345" s="373"/>
      <c r="W345" s="373"/>
      <c r="X345" s="373"/>
      <c r="Y345" s="373"/>
      <c r="Z345" s="373"/>
      <c r="AA345" s="373"/>
      <c r="AB345" s="373"/>
      <c r="AC345" s="373"/>
      <c r="AD345" s="427"/>
      <c r="AG345" s="372" t="s">
        <v>79</v>
      </c>
      <c r="AH345" s="373"/>
      <c r="AI345" s="373"/>
      <c r="AJ345" s="373"/>
      <c r="AK345" s="373"/>
      <c r="AL345" s="373"/>
      <c r="AM345" s="373"/>
      <c r="AN345" s="373"/>
      <c r="AO345" s="373"/>
      <c r="AP345" s="373"/>
      <c r="AQ345" s="373"/>
      <c r="AR345" s="373"/>
      <c r="AS345" s="373"/>
      <c r="AT345" s="373"/>
      <c r="AU345" s="427"/>
    </row>
    <row r="346" spans="1:47" s="21" customFormat="1" x14ac:dyDescent="0.35">
      <c r="A346" s="103"/>
      <c r="B346" s="101" t="s">
        <v>80</v>
      </c>
      <c r="C346" s="371" t="s">
        <v>13</v>
      </c>
      <c r="D346" s="371"/>
      <c r="E346" s="101" t="s">
        <v>14</v>
      </c>
      <c r="F346" s="101" t="s">
        <v>164</v>
      </c>
      <c r="G346" s="101" t="s">
        <v>64</v>
      </c>
      <c r="H346" s="108" t="s">
        <v>144</v>
      </c>
      <c r="I346" s="101" t="s">
        <v>76</v>
      </c>
      <c r="J346" s="101" t="s">
        <v>77</v>
      </c>
      <c r="K346" s="108" t="s">
        <v>78</v>
      </c>
      <c r="L346" s="101" t="s">
        <v>143</v>
      </c>
      <c r="M346" s="41" t="s">
        <v>18</v>
      </c>
      <c r="P346" s="103"/>
      <c r="Q346" s="101" t="s">
        <v>80</v>
      </c>
      <c r="R346" s="371" t="s">
        <v>13</v>
      </c>
      <c r="S346" s="371"/>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371" t="s">
        <v>13</v>
      </c>
      <c r="AJ346" s="371"/>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66"/>
      <c r="D347" s="366"/>
      <c r="E347" s="100"/>
      <c r="F347" s="13">
        <v>0</v>
      </c>
      <c r="G347" s="13">
        <v>0</v>
      </c>
      <c r="H347" s="14">
        <f>SUM(F347:G347)</f>
        <v>0</v>
      </c>
      <c r="I347" s="13">
        <v>0</v>
      </c>
      <c r="J347" s="13">
        <v>0</v>
      </c>
      <c r="K347" s="14">
        <f>SUM(I347:J347)</f>
        <v>0</v>
      </c>
      <c r="L347" s="13">
        <v>0</v>
      </c>
      <c r="M347" s="15">
        <f>SUM(H347, K347, L347)</f>
        <v>0</v>
      </c>
      <c r="N347" s="5"/>
      <c r="P347" s="157">
        <v>1</v>
      </c>
      <c r="Q347" s="104"/>
      <c r="R347" s="366"/>
      <c r="S347" s="366"/>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6"/>
      <c r="AJ347" s="366"/>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66"/>
      <c r="D348" s="366"/>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6"/>
      <c r="S348" s="366"/>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6"/>
      <c r="AJ348" s="366"/>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66"/>
      <c r="D349" s="366"/>
      <c r="E349" s="100"/>
      <c r="F349" s="13">
        <v>0</v>
      </c>
      <c r="G349" s="13">
        <v>0</v>
      </c>
      <c r="H349" s="14">
        <f t="shared" si="232"/>
        <v>0</v>
      </c>
      <c r="I349" s="13">
        <v>0</v>
      </c>
      <c r="J349" s="13">
        <v>0</v>
      </c>
      <c r="K349" s="14">
        <f t="shared" si="233"/>
        <v>0</v>
      </c>
      <c r="L349" s="13">
        <v>0</v>
      </c>
      <c r="M349" s="15">
        <f t="shared" si="234"/>
        <v>0</v>
      </c>
      <c r="N349" s="5"/>
      <c r="P349" s="157">
        <v>3</v>
      </c>
      <c r="Q349" s="104"/>
      <c r="R349" s="366"/>
      <c r="S349" s="366"/>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6"/>
      <c r="AJ349" s="366"/>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66"/>
      <c r="D350" s="366"/>
      <c r="E350" s="100"/>
      <c r="F350" s="13">
        <v>0</v>
      </c>
      <c r="G350" s="13">
        <v>0</v>
      </c>
      <c r="H350" s="14">
        <f>SUM(F350:G350)</f>
        <v>0</v>
      </c>
      <c r="I350" s="13">
        <v>0</v>
      </c>
      <c r="J350" s="13">
        <v>0</v>
      </c>
      <c r="K350" s="14">
        <f t="shared" si="233"/>
        <v>0</v>
      </c>
      <c r="L350" s="13">
        <v>0</v>
      </c>
      <c r="M350" s="15">
        <f t="shared" si="234"/>
        <v>0</v>
      </c>
      <c r="N350" s="5"/>
      <c r="P350" s="157">
        <v>4</v>
      </c>
      <c r="Q350" s="104"/>
      <c r="R350" s="366"/>
      <c r="S350" s="366"/>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6"/>
      <c r="AJ350" s="366"/>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66"/>
      <c r="D351" s="366"/>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6"/>
      <c r="S351" s="366"/>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6"/>
      <c r="AJ351" s="366"/>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66"/>
      <c r="D352" s="366"/>
      <c r="E352" s="100"/>
      <c r="F352" s="13">
        <v>0</v>
      </c>
      <c r="G352" s="13">
        <v>0</v>
      </c>
      <c r="H352" s="14">
        <f t="shared" si="241"/>
        <v>0</v>
      </c>
      <c r="I352" s="13">
        <v>0</v>
      </c>
      <c r="J352" s="13">
        <v>0</v>
      </c>
      <c r="K352" s="14">
        <f t="shared" si="233"/>
        <v>0</v>
      </c>
      <c r="L352" s="13">
        <v>0</v>
      </c>
      <c r="M352" s="15">
        <f t="shared" si="234"/>
        <v>0</v>
      </c>
      <c r="N352" s="5"/>
      <c r="P352" s="157">
        <v>6</v>
      </c>
      <c r="Q352" s="104"/>
      <c r="R352" s="366"/>
      <c r="S352" s="366"/>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6"/>
      <c r="AJ352" s="366"/>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459" t="s">
        <v>173</v>
      </c>
      <c r="B353" s="414"/>
      <c r="C353" s="366">
        <v>0</v>
      </c>
      <c r="D353" s="366"/>
      <c r="E353" s="100"/>
      <c r="F353" s="13">
        <v>0</v>
      </c>
      <c r="G353" s="13">
        <v>0</v>
      </c>
      <c r="H353" s="14">
        <f t="shared" si="241"/>
        <v>0</v>
      </c>
      <c r="I353" s="13">
        <v>0</v>
      </c>
      <c r="J353" s="13">
        <v>0</v>
      </c>
      <c r="K353" s="14">
        <f t="shared" si="233"/>
        <v>0</v>
      </c>
      <c r="L353" s="13">
        <v>0</v>
      </c>
      <c r="M353" s="15">
        <f t="shared" si="234"/>
        <v>0</v>
      </c>
      <c r="N353" s="5"/>
      <c r="P353" s="459" t="s">
        <v>173</v>
      </c>
      <c r="Q353" s="414"/>
      <c r="R353" s="366">
        <v>0</v>
      </c>
      <c r="S353" s="366"/>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9" t="s">
        <v>173</v>
      </c>
      <c r="AH353" s="414"/>
      <c r="AI353" s="366">
        <v>0</v>
      </c>
      <c r="AJ353" s="366"/>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457" t="s">
        <v>199</v>
      </c>
      <c r="B354" s="458"/>
      <c r="C354" s="456">
        <f>COUNTA(B347:B352)+C353</f>
        <v>0</v>
      </c>
      <c r="D354" s="456"/>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6" t="s">
        <v>200</v>
      </c>
      <c r="Q354" s="507"/>
      <c r="R354" s="393">
        <f>COUNTA(Q347:Q352)+R353</f>
        <v>0</v>
      </c>
      <c r="S354" s="393"/>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1">
        <f>COUNTA(AH347:AH352)+AI353</f>
        <v>0</v>
      </c>
      <c r="AJ354" s="421"/>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72" t="s">
        <v>179</v>
      </c>
      <c r="B356" s="373"/>
      <c r="C356" s="373"/>
      <c r="D356" s="373"/>
      <c r="E356" s="373"/>
      <c r="F356" s="373"/>
      <c r="G356" s="373"/>
      <c r="H356" s="373"/>
      <c r="I356" s="373"/>
      <c r="J356" s="373"/>
      <c r="K356" s="373"/>
      <c r="L356" s="373"/>
      <c r="M356" s="427"/>
      <c r="P356" s="372" t="s">
        <v>179</v>
      </c>
      <c r="Q356" s="373"/>
      <c r="R356" s="373"/>
      <c r="S356" s="373"/>
      <c r="T356" s="373"/>
      <c r="U356" s="373"/>
      <c r="V356" s="373"/>
      <c r="W356" s="373"/>
      <c r="X356" s="373"/>
      <c r="Y356" s="373"/>
      <c r="Z356" s="373"/>
      <c r="AA356" s="373"/>
      <c r="AB356" s="373"/>
      <c r="AC356" s="373"/>
      <c r="AD356" s="106"/>
      <c r="AG356" s="372" t="s">
        <v>179</v>
      </c>
      <c r="AH356" s="373"/>
      <c r="AI356" s="373"/>
      <c r="AJ356" s="373"/>
      <c r="AK356" s="373"/>
      <c r="AL356" s="373"/>
      <c r="AM356" s="373"/>
      <c r="AN356" s="373"/>
      <c r="AO356" s="373"/>
      <c r="AP356" s="373"/>
      <c r="AQ356" s="373"/>
      <c r="AR356" s="373"/>
      <c r="AS356" s="373"/>
      <c r="AT356" s="373"/>
      <c r="AU356" s="106"/>
    </row>
    <row r="357" spans="1:47" s="21" customFormat="1" ht="31.5" customHeight="1" x14ac:dyDescent="0.35">
      <c r="A357" s="418" t="s">
        <v>181</v>
      </c>
      <c r="B357" s="371"/>
      <c r="C357" s="371" t="s">
        <v>13</v>
      </c>
      <c r="D357" s="371"/>
      <c r="E357" s="101" t="s">
        <v>14</v>
      </c>
      <c r="F357" s="101" t="s">
        <v>164</v>
      </c>
      <c r="G357" s="101" t="s">
        <v>64</v>
      </c>
      <c r="H357" s="108" t="s">
        <v>144</v>
      </c>
      <c r="I357" s="101" t="s">
        <v>76</v>
      </c>
      <c r="J357" s="101" t="s">
        <v>77</v>
      </c>
      <c r="K357" s="108" t="s">
        <v>78</v>
      </c>
      <c r="L357" s="101" t="s">
        <v>143</v>
      </c>
      <c r="M357" s="41" t="s">
        <v>18</v>
      </c>
      <c r="P357" s="418" t="s">
        <v>181</v>
      </c>
      <c r="Q357" s="371"/>
      <c r="R357" s="371" t="s">
        <v>13</v>
      </c>
      <c r="S357" s="371"/>
      <c r="T357" s="101" t="s">
        <v>14</v>
      </c>
      <c r="U357" s="108" t="s">
        <v>255</v>
      </c>
      <c r="V357" s="101" t="s">
        <v>164</v>
      </c>
      <c r="W357" s="101" t="s">
        <v>64</v>
      </c>
      <c r="X357" s="108" t="s">
        <v>144</v>
      </c>
      <c r="Y357" s="101" t="s">
        <v>76</v>
      </c>
      <c r="Z357" s="101" t="s">
        <v>77</v>
      </c>
      <c r="AA357" s="108" t="s">
        <v>78</v>
      </c>
      <c r="AB357" s="101" t="s">
        <v>143</v>
      </c>
      <c r="AC357" s="108" t="s">
        <v>18</v>
      </c>
      <c r="AD357" s="41" t="s">
        <v>109</v>
      </c>
      <c r="AG357" s="418" t="s">
        <v>181</v>
      </c>
      <c r="AH357" s="371"/>
      <c r="AI357" s="371" t="s">
        <v>13</v>
      </c>
      <c r="AJ357" s="371"/>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65">
        <v>0</v>
      </c>
      <c r="B358" s="366"/>
      <c r="C358" s="366" t="s">
        <v>19</v>
      </c>
      <c r="D358" s="366"/>
      <c r="E358" s="100"/>
      <c r="F358" s="13">
        <v>0</v>
      </c>
      <c r="G358" s="13">
        <v>0</v>
      </c>
      <c r="H358" s="14">
        <f>SUM(F358:G358)</f>
        <v>0</v>
      </c>
      <c r="I358" s="13">
        <v>0</v>
      </c>
      <c r="J358" s="13">
        <v>0</v>
      </c>
      <c r="K358" s="14">
        <f>SUM(I358:J358)</f>
        <v>0</v>
      </c>
      <c r="L358" s="13">
        <v>0</v>
      </c>
      <c r="M358" s="15">
        <f>SUM(H358, K358, L358)</f>
        <v>0</v>
      </c>
      <c r="N358" s="6"/>
      <c r="P358" s="365">
        <v>0</v>
      </c>
      <c r="Q358" s="366"/>
      <c r="R358" s="366" t="s">
        <v>19</v>
      </c>
      <c r="S358" s="366"/>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5">
        <v>0</v>
      </c>
      <c r="AH358" s="366"/>
      <c r="AI358" s="366" t="s">
        <v>19</v>
      </c>
      <c r="AJ358" s="366"/>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65">
        <v>0</v>
      </c>
      <c r="B359" s="366"/>
      <c r="C359" s="366" t="s">
        <v>20</v>
      </c>
      <c r="D359" s="366"/>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5">
        <v>0</v>
      </c>
      <c r="Q359" s="366"/>
      <c r="R359" s="366" t="s">
        <v>20</v>
      </c>
      <c r="S359" s="366"/>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5">
        <v>0</v>
      </c>
      <c r="AH359" s="366"/>
      <c r="AI359" s="366" t="s">
        <v>20</v>
      </c>
      <c r="AJ359" s="366"/>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65">
        <v>0</v>
      </c>
      <c r="B360" s="366"/>
      <c r="C360" s="366" t="s">
        <v>21</v>
      </c>
      <c r="D360" s="366"/>
      <c r="E360" s="100"/>
      <c r="F360" s="13">
        <v>0</v>
      </c>
      <c r="G360" s="13">
        <v>0</v>
      </c>
      <c r="H360" s="14">
        <f>SUM(F360:G360)</f>
        <v>0</v>
      </c>
      <c r="I360" s="13">
        <v>0</v>
      </c>
      <c r="J360" s="13">
        <v>0</v>
      </c>
      <c r="K360" s="14">
        <f t="shared" si="251"/>
        <v>0</v>
      </c>
      <c r="L360" s="13">
        <v>0</v>
      </c>
      <c r="M360" s="15">
        <f t="shared" si="252"/>
        <v>0</v>
      </c>
      <c r="N360" s="6"/>
      <c r="P360" s="365">
        <v>0</v>
      </c>
      <c r="Q360" s="366"/>
      <c r="R360" s="366" t="s">
        <v>21</v>
      </c>
      <c r="S360" s="366"/>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5">
        <v>0</v>
      </c>
      <c r="AH360" s="366"/>
      <c r="AI360" s="366" t="s">
        <v>21</v>
      </c>
      <c r="AJ360" s="366"/>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65">
        <v>0</v>
      </c>
      <c r="B361" s="366"/>
      <c r="C361" s="366" t="s">
        <v>22</v>
      </c>
      <c r="D361" s="366"/>
      <c r="E361" s="100"/>
      <c r="F361" s="13">
        <v>0</v>
      </c>
      <c r="G361" s="13">
        <v>0</v>
      </c>
      <c r="H361" s="14">
        <f t="shared" ref="H361:H362" si="258">SUM(F361:G361)</f>
        <v>0</v>
      </c>
      <c r="I361" s="13">
        <v>0</v>
      </c>
      <c r="J361" s="13">
        <v>0</v>
      </c>
      <c r="K361" s="14">
        <f t="shared" si="251"/>
        <v>0</v>
      </c>
      <c r="L361" s="13">
        <v>0</v>
      </c>
      <c r="M361" s="15">
        <f t="shared" si="252"/>
        <v>0</v>
      </c>
      <c r="N361" s="6"/>
      <c r="P361" s="365">
        <v>0</v>
      </c>
      <c r="Q361" s="366"/>
      <c r="R361" s="366" t="s">
        <v>22</v>
      </c>
      <c r="S361" s="366"/>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5">
        <v>0</v>
      </c>
      <c r="AH361" s="366"/>
      <c r="AI361" s="366" t="s">
        <v>22</v>
      </c>
      <c r="AJ361" s="366"/>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65">
        <v>0</v>
      </c>
      <c r="B362" s="366"/>
      <c r="C362" s="366" t="s">
        <v>23</v>
      </c>
      <c r="D362" s="366"/>
      <c r="E362" s="100"/>
      <c r="F362" s="13">
        <v>0</v>
      </c>
      <c r="G362" s="13">
        <v>0</v>
      </c>
      <c r="H362" s="14">
        <f t="shared" si="258"/>
        <v>0</v>
      </c>
      <c r="I362" s="13">
        <v>0</v>
      </c>
      <c r="J362" s="13">
        <v>0</v>
      </c>
      <c r="K362" s="14">
        <f t="shared" si="251"/>
        <v>0</v>
      </c>
      <c r="L362" s="13">
        <v>0</v>
      </c>
      <c r="M362" s="15">
        <f t="shared" si="252"/>
        <v>0</v>
      </c>
      <c r="N362" s="6"/>
      <c r="P362" s="365">
        <v>0</v>
      </c>
      <c r="Q362" s="366"/>
      <c r="R362" s="366" t="s">
        <v>23</v>
      </c>
      <c r="S362" s="366"/>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5">
        <v>0</v>
      </c>
      <c r="AH362" s="366"/>
      <c r="AI362" s="366" t="s">
        <v>23</v>
      </c>
      <c r="AJ362" s="366"/>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456">
        <f>SUM(A358:B362)</f>
        <v>0</v>
      </c>
      <c r="D363" s="456"/>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69">
        <f>SUM(P358:Q362)</f>
        <v>0</v>
      </c>
      <c r="S363" s="36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1">
        <f>SUM(AG358:AH362)</f>
        <v>0</v>
      </c>
      <c r="AJ363" s="421"/>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452"/>
      <c r="B364" s="452"/>
      <c r="C364" s="452"/>
      <c r="D364" s="452"/>
      <c r="E364" s="452"/>
      <c r="F364" s="452"/>
      <c r="G364" s="452"/>
      <c r="H364" s="452"/>
      <c r="I364" s="452"/>
      <c r="J364" s="452"/>
      <c r="K364" s="452"/>
      <c r="L364" s="452"/>
      <c r="M364" s="452"/>
      <c r="N364" s="6"/>
      <c r="P364" s="452"/>
      <c r="Q364" s="452"/>
      <c r="R364" s="452"/>
      <c r="S364" s="452"/>
      <c r="T364" s="452"/>
      <c r="U364" s="452"/>
      <c r="V364" s="452"/>
      <c r="W364" s="452"/>
      <c r="X364" s="452"/>
      <c r="Y364" s="452"/>
      <c r="Z364" s="452"/>
      <c r="AA364" s="452"/>
      <c r="AB364" s="452"/>
      <c r="AC364" s="452"/>
      <c r="AD364" s="452"/>
      <c r="AE364" s="6"/>
      <c r="AG364" s="452"/>
      <c r="AH364" s="452"/>
      <c r="AI364" s="452"/>
      <c r="AJ364" s="452"/>
      <c r="AK364" s="452"/>
      <c r="AL364" s="452"/>
      <c r="AM364" s="452"/>
      <c r="AN364" s="452"/>
      <c r="AO364" s="452"/>
      <c r="AP364" s="452"/>
      <c r="AQ364" s="452"/>
      <c r="AR364" s="452"/>
      <c r="AS364" s="452"/>
      <c r="AT364" s="452"/>
      <c r="AU364" s="452"/>
    </row>
    <row r="365" spans="1:47" ht="16" thickBot="1" x14ac:dyDescent="0.4">
      <c r="A365" s="462" t="s">
        <v>180</v>
      </c>
      <c r="B365" s="463"/>
      <c r="C365" s="463"/>
      <c r="D365" s="463"/>
      <c r="E365" s="463"/>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60" t="s">
        <v>180</v>
      </c>
      <c r="Q365" s="461"/>
      <c r="R365" s="461"/>
      <c r="S365" s="461"/>
      <c r="T365" s="461"/>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60" t="s">
        <v>180</v>
      </c>
      <c r="AH365" s="461"/>
      <c r="AI365" s="461"/>
      <c r="AJ365" s="461"/>
      <c r="AK365" s="461"/>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72" t="s">
        <v>93</v>
      </c>
      <c r="B367" s="373"/>
      <c r="C367" s="373"/>
      <c r="D367" s="373"/>
      <c r="E367" s="373"/>
      <c r="F367" s="373"/>
      <c r="G367" s="373"/>
      <c r="H367" s="373"/>
      <c r="I367" s="373"/>
      <c r="J367" s="373"/>
      <c r="K367" s="373"/>
      <c r="L367" s="373"/>
      <c r="M367" s="427"/>
      <c r="P367" s="372" t="s">
        <v>93</v>
      </c>
      <c r="Q367" s="373"/>
      <c r="R367" s="373"/>
      <c r="S367" s="373"/>
      <c r="T367" s="373"/>
      <c r="U367" s="373"/>
      <c r="V367" s="373"/>
      <c r="W367" s="373"/>
      <c r="X367" s="373"/>
      <c r="Y367" s="373"/>
      <c r="Z367" s="373"/>
      <c r="AA367" s="373"/>
      <c r="AB367" s="373"/>
      <c r="AC367" s="373"/>
      <c r="AD367" s="106"/>
      <c r="AG367" s="372" t="s">
        <v>93</v>
      </c>
      <c r="AH367" s="373"/>
      <c r="AI367" s="373"/>
      <c r="AJ367" s="373"/>
      <c r="AK367" s="373"/>
      <c r="AL367" s="373"/>
      <c r="AM367" s="373"/>
      <c r="AN367" s="373"/>
      <c r="AO367" s="373"/>
      <c r="AP367" s="373"/>
      <c r="AQ367" s="373"/>
      <c r="AR367" s="373"/>
      <c r="AS367" s="373"/>
      <c r="AT367" s="373"/>
      <c r="AU367" s="106"/>
    </row>
    <row r="368" spans="1:47" s="21" customFormat="1" x14ac:dyDescent="0.35">
      <c r="A368" s="381" t="s">
        <v>24</v>
      </c>
      <c r="B368" s="382"/>
      <c r="C368" s="382"/>
      <c r="D368" s="382"/>
      <c r="E368" s="382"/>
      <c r="F368" s="382"/>
      <c r="G368" s="382"/>
      <c r="H368" s="382"/>
      <c r="I368" s="382"/>
      <c r="J368" s="101" t="s">
        <v>17</v>
      </c>
      <c r="K368" s="101" t="s">
        <v>15</v>
      </c>
      <c r="L368" s="101" t="s">
        <v>16</v>
      </c>
      <c r="M368" s="41" t="s">
        <v>18</v>
      </c>
      <c r="P368" s="381" t="s">
        <v>24</v>
      </c>
      <c r="Q368" s="382"/>
      <c r="R368" s="382"/>
      <c r="S368" s="382"/>
      <c r="T368" s="382"/>
      <c r="U368" s="382"/>
      <c r="V368" s="382"/>
      <c r="W368" s="382"/>
      <c r="X368" s="382"/>
      <c r="Y368" s="108" t="s">
        <v>255</v>
      </c>
      <c r="Z368" s="101" t="s">
        <v>73</v>
      </c>
      <c r="AA368" s="101" t="s">
        <v>15</v>
      </c>
      <c r="AB368" s="101" t="s">
        <v>16</v>
      </c>
      <c r="AC368" s="108" t="s">
        <v>18</v>
      </c>
      <c r="AD368" s="41" t="s">
        <v>109</v>
      </c>
      <c r="AG368" s="381" t="s">
        <v>24</v>
      </c>
      <c r="AH368" s="382"/>
      <c r="AI368" s="382"/>
      <c r="AJ368" s="382"/>
      <c r="AK368" s="382"/>
      <c r="AL368" s="382"/>
      <c r="AM368" s="382"/>
      <c r="AN368" s="382"/>
      <c r="AO368" s="382"/>
      <c r="AP368" s="108" t="s">
        <v>255</v>
      </c>
      <c r="AQ368" s="101" t="s">
        <v>204</v>
      </c>
      <c r="AR368" s="101" t="s">
        <v>15</v>
      </c>
      <c r="AS368" s="101" t="s">
        <v>16</v>
      </c>
      <c r="AT368" s="108" t="s">
        <v>206</v>
      </c>
      <c r="AU368" s="41" t="s">
        <v>258</v>
      </c>
    </row>
    <row r="369" spans="1:47" x14ac:dyDescent="0.35">
      <c r="A369" s="8">
        <v>1</v>
      </c>
      <c r="B369" s="366"/>
      <c r="C369" s="366"/>
      <c r="D369" s="366"/>
      <c r="E369" s="366"/>
      <c r="F369" s="366"/>
      <c r="G369" s="366"/>
      <c r="H369" s="366"/>
      <c r="I369" s="366"/>
      <c r="J369" s="13">
        <v>0</v>
      </c>
      <c r="K369" s="13">
        <v>0</v>
      </c>
      <c r="L369" s="13">
        <v>0</v>
      </c>
      <c r="M369" s="15">
        <f>SUM(J369:L369)</f>
        <v>0</v>
      </c>
      <c r="N369" s="6"/>
      <c r="P369" s="8">
        <v>1</v>
      </c>
      <c r="Q369" s="366"/>
      <c r="R369" s="366"/>
      <c r="S369" s="366"/>
      <c r="T369" s="366"/>
      <c r="U369" s="366"/>
      <c r="V369" s="366"/>
      <c r="W369" s="366"/>
      <c r="X369" s="366"/>
      <c r="Y369" s="95">
        <f>AU289</f>
        <v>0</v>
      </c>
      <c r="Z369" s="13">
        <v>0</v>
      </c>
      <c r="AA369" s="13">
        <v>0</v>
      </c>
      <c r="AB369" s="13">
        <v>0</v>
      </c>
      <c r="AC369" s="60">
        <f>SUM(Z369:AB369)</f>
        <v>0</v>
      </c>
      <c r="AD369" s="61">
        <f>M369-AC369</f>
        <v>0</v>
      </c>
      <c r="AE369" s="6"/>
      <c r="AG369" s="8">
        <v>1</v>
      </c>
      <c r="AH369" s="366"/>
      <c r="AI369" s="366"/>
      <c r="AJ369" s="366"/>
      <c r="AK369" s="366"/>
      <c r="AL369" s="366"/>
      <c r="AM369" s="366"/>
      <c r="AN369" s="366"/>
      <c r="AO369" s="366"/>
      <c r="AP369" s="70">
        <f>AU289</f>
        <v>0</v>
      </c>
      <c r="AQ369" s="13">
        <v>0</v>
      </c>
      <c r="AR369" s="13">
        <v>0</v>
      </c>
      <c r="AS369" s="13">
        <v>0</v>
      </c>
      <c r="AT369" s="44">
        <f>SUM(AQ369:AS369)</f>
        <v>0</v>
      </c>
      <c r="AU369" s="45">
        <f>IF($S$404&lt;&gt;0, AC369+AP369-AT369, M369+AP369-AT369)</f>
        <v>0</v>
      </c>
    </row>
    <row r="370" spans="1:47" x14ac:dyDescent="0.35">
      <c r="A370" s="8">
        <v>2</v>
      </c>
      <c r="B370" s="376"/>
      <c r="C370" s="376"/>
      <c r="D370" s="376"/>
      <c r="E370" s="376"/>
      <c r="F370" s="376"/>
      <c r="G370" s="376"/>
      <c r="H370" s="376"/>
      <c r="I370" s="376"/>
      <c r="J370" s="13">
        <v>0</v>
      </c>
      <c r="K370" s="13">
        <v>0</v>
      </c>
      <c r="L370" s="13">
        <v>0</v>
      </c>
      <c r="M370" s="15">
        <f>SUM(J370:L370)</f>
        <v>0</v>
      </c>
      <c r="N370" s="6"/>
      <c r="P370" s="8">
        <v>2</v>
      </c>
      <c r="Q370" s="376"/>
      <c r="R370" s="376"/>
      <c r="S370" s="376"/>
      <c r="T370" s="376"/>
      <c r="U370" s="376"/>
      <c r="V370" s="376"/>
      <c r="W370" s="376"/>
      <c r="X370" s="376"/>
      <c r="Y370" s="95">
        <f>AU290</f>
        <v>0</v>
      </c>
      <c r="Z370" s="13">
        <v>0</v>
      </c>
      <c r="AA370" s="13">
        <v>0</v>
      </c>
      <c r="AB370" s="13">
        <v>0</v>
      </c>
      <c r="AC370" s="60">
        <f>SUM(Z370:AB370)</f>
        <v>0</v>
      </c>
      <c r="AD370" s="61">
        <f>M370-AC370</f>
        <v>0</v>
      </c>
      <c r="AE370" s="6"/>
      <c r="AG370" s="8">
        <v>2</v>
      </c>
      <c r="AH370" s="376"/>
      <c r="AI370" s="376"/>
      <c r="AJ370" s="376"/>
      <c r="AK370" s="376"/>
      <c r="AL370" s="376"/>
      <c r="AM370" s="376"/>
      <c r="AN370" s="376"/>
      <c r="AO370" s="376"/>
      <c r="AP370" s="70">
        <f>AU290</f>
        <v>0</v>
      </c>
      <c r="AQ370" s="13">
        <v>0</v>
      </c>
      <c r="AR370" s="13">
        <v>0</v>
      </c>
      <c r="AS370" s="13">
        <v>0</v>
      </c>
      <c r="AT370" s="44">
        <f>SUM(AQ370:AS370)</f>
        <v>0</v>
      </c>
      <c r="AU370" s="45">
        <f>IF($S$404&lt;&gt;0, AC370+AP370-AT370, M370+AP370-AT370)</f>
        <v>0</v>
      </c>
    </row>
    <row r="371" spans="1:47" x14ac:dyDescent="0.35">
      <c r="A371" s="8">
        <v>3</v>
      </c>
      <c r="B371" s="376"/>
      <c r="C371" s="376"/>
      <c r="D371" s="376"/>
      <c r="E371" s="376"/>
      <c r="F371" s="376"/>
      <c r="G371" s="376"/>
      <c r="H371" s="376"/>
      <c r="I371" s="376"/>
      <c r="J371" s="13">
        <v>0</v>
      </c>
      <c r="K371" s="13">
        <v>0</v>
      </c>
      <c r="L371" s="13">
        <v>0</v>
      </c>
      <c r="M371" s="15">
        <f>SUM(J371:L371)</f>
        <v>0</v>
      </c>
      <c r="N371" s="6"/>
      <c r="P371" s="8">
        <v>3</v>
      </c>
      <c r="Q371" s="376"/>
      <c r="R371" s="376"/>
      <c r="S371" s="376"/>
      <c r="T371" s="376"/>
      <c r="U371" s="376"/>
      <c r="V371" s="376"/>
      <c r="W371" s="376"/>
      <c r="X371" s="376"/>
      <c r="Y371" s="95">
        <f>AU291</f>
        <v>0</v>
      </c>
      <c r="Z371" s="13">
        <v>0</v>
      </c>
      <c r="AA371" s="13">
        <v>0</v>
      </c>
      <c r="AB371" s="13">
        <v>0</v>
      </c>
      <c r="AC371" s="60">
        <f>SUM(Z371:AB371)</f>
        <v>0</v>
      </c>
      <c r="AD371" s="61">
        <f>M371-AC371</f>
        <v>0</v>
      </c>
      <c r="AE371" s="6"/>
      <c r="AG371" s="8">
        <v>3</v>
      </c>
      <c r="AH371" s="376"/>
      <c r="AI371" s="376"/>
      <c r="AJ371" s="376"/>
      <c r="AK371" s="376"/>
      <c r="AL371" s="376"/>
      <c r="AM371" s="376"/>
      <c r="AN371" s="376"/>
      <c r="AO371" s="376"/>
      <c r="AP371" s="70">
        <f>AU291</f>
        <v>0</v>
      </c>
      <c r="AQ371" s="13">
        <v>0</v>
      </c>
      <c r="AR371" s="13">
        <v>0</v>
      </c>
      <c r="AS371" s="13">
        <v>0</v>
      </c>
      <c r="AT371" s="44">
        <f>SUM(AQ371:AS371)</f>
        <v>0</v>
      </c>
      <c r="AU371" s="45">
        <f>IF($S$404&lt;&gt;0, AC371+AP371-AT371, M371+AP371-AT371)</f>
        <v>0</v>
      </c>
    </row>
    <row r="372" spans="1:47" ht="16" thickBot="1" x14ac:dyDescent="0.4">
      <c r="A372" s="379" t="s">
        <v>25</v>
      </c>
      <c r="B372" s="380"/>
      <c r="C372" s="380"/>
      <c r="D372" s="380"/>
      <c r="E372" s="380"/>
      <c r="F372" s="380"/>
      <c r="G372" s="380"/>
      <c r="H372" s="380"/>
      <c r="I372" s="380"/>
      <c r="J372" s="22">
        <f>SUM(J369:J371)</f>
        <v>0</v>
      </c>
      <c r="K372" s="22">
        <f t="shared" ref="K372:L372" si="270">SUM(K369:K371)</f>
        <v>0</v>
      </c>
      <c r="L372" s="22">
        <f t="shared" si="270"/>
        <v>0</v>
      </c>
      <c r="M372" s="16">
        <f>SUM(J372:L372)</f>
        <v>0</v>
      </c>
      <c r="N372" s="6"/>
      <c r="P372" s="379" t="s">
        <v>25</v>
      </c>
      <c r="Q372" s="380"/>
      <c r="R372" s="380"/>
      <c r="S372" s="380"/>
      <c r="T372" s="380"/>
      <c r="U372" s="380"/>
      <c r="V372" s="380"/>
      <c r="W372" s="380"/>
      <c r="X372" s="380"/>
      <c r="Y372" s="119">
        <f>AU292</f>
        <v>0</v>
      </c>
      <c r="Z372" s="67">
        <f>SUM(Z369:Z371)</f>
        <v>0</v>
      </c>
      <c r="AA372" s="67">
        <f t="shared" ref="AA372:AD372" si="271">SUM(AA369:AA371)</f>
        <v>0</v>
      </c>
      <c r="AB372" s="67">
        <f t="shared" si="271"/>
        <v>0</v>
      </c>
      <c r="AC372" s="67">
        <f t="shared" si="271"/>
        <v>0</v>
      </c>
      <c r="AD372" s="59">
        <f t="shared" si="271"/>
        <v>0</v>
      </c>
      <c r="AE372" s="6"/>
      <c r="AG372" s="379" t="s">
        <v>25</v>
      </c>
      <c r="AH372" s="380"/>
      <c r="AI372" s="380"/>
      <c r="AJ372" s="380"/>
      <c r="AK372" s="380"/>
      <c r="AL372" s="380"/>
      <c r="AM372" s="380"/>
      <c r="AN372" s="380"/>
      <c r="AO372" s="380"/>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72" t="s">
        <v>33</v>
      </c>
      <c r="B374" s="373"/>
      <c r="C374" s="373"/>
      <c r="D374" s="373"/>
      <c r="E374" s="373"/>
      <c r="F374" s="373"/>
      <c r="G374" s="373"/>
      <c r="H374" s="373"/>
      <c r="I374" s="373"/>
      <c r="J374" s="163" t="s">
        <v>17</v>
      </c>
      <c r="K374" s="163" t="s">
        <v>15</v>
      </c>
      <c r="L374" s="163" t="s">
        <v>16</v>
      </c>
      <c r="M374" s="106" t="s">
        <v>18</v>
      </c>
      <c r="P374" s="372" t="s">
        <v>33</v>
      </c>
      <c r="Q374" s="373"/>
      <c r="R374" s="373"/>
      <c r="S374" s="373"/>
      <c r="T374" s="373"/>
      <c r="U374" s="373"/>
      <c r="V374" s="373"/>
      <c r="W374" s="373"/>
      <c r="X374" s="373"/>
      <c r="Y374" s="99" t="s">
        <v>255</v>
      </c>
      <c r="Z374" s="163" t="s">
        <v>73</v>
      </c>
      <c r="AA374" s="163" t="s">
        <v>15</v>
      </c>
      <c r="AB374" s="163" t="s">
        <v>16</v>
      </c>
      <c r="AC374" s="99" t="s">
        <v>18</v>
      </c>
      <c r="AD374" s="106" t="s">
        <v>109</v>
      </c>
      <c r="AG374" s="372" t="s">
        <v>33</v>
      </c>
      <c r="AH374" s="373"/>
      <c r="AI374" s="373"/>
      <c r="AJ374" s="373"/>
      <c r="AK374" s="373"/>
      <c r="AL374" s="373"/>
      <c r="AM374" s="373"/>
      <c r="AN374" s="373"/>
      <c r="AO374" s="373"/>
      <c r="AP374" s="99" t="s">
        <v>255</v>
      </c>
      <c r="AQ374" s="163" t="s">
        <v>204</v>
      </c>
      <c r="AR374" s="163" t="s">
        <v>15</v>
      </c>
      <c r="AS374" s="163" t="s">
        <v>16</v>
      </c>
      <c r="AT374" s="99" t="s">
        <v>206</v>
      </c>
      <c r="AU374" s="106" t="s">
        <v>258</v>
      </c>
    </row>
    <row r="375" spans="1:47" x14ac:dyDescent="0.35">
      <c r="A375" s="8">
        <v>1</v>
      </c>
      <c r="B375" s="376"/>
      <c r="C375" s="376"/>
      <c r="D375" s="376"/>
      <c r="E375" s="376"/>
      <c r="F375" s="376"/>
      <c r="G375" s="376"/>
      <c r="H375" s="376"/>
      <c r="I375" s="376"/>
      <c r="J375" s="13">
        <v>0</v>
      </c>
      <c r="K375" s="13">
        <v>0</v>
      </c>
      <c r="L375" s="13">
        <v>0</v>
      </c>
      <c r="M375" s="15">
        <f>SUM(J375:L375)</f>
        <v>0</v>
      </c>
      <c r="N375" s="6"/>
      <c r="P375" s="8">
        <v>1</v>
      </c>
      <c r="Q375" s="376"/>
      <c r="R375" s="376"/>
      <c r="S375" s="376"/>
      <c r="T375" s="376"/>
      <c r="U375" s="376"/>
      <c r="V375" s="376"/>
      <c r="W375" s="376"/>
      <c r="X375" s="376"/>
      <c r="Y375" s="95">
        <f>AU295</f>
        <v>0</v>
      </c>
      <c r="Z375" s="13">
        <v>0</v>
      </c>
      <c r="AA375" s="13">
        <v>0</v>
      </c>
      <c r="AB375" s="13">
        <v>0</v>
      </c>
      <c r="AC375" s="60">
        <f>SUM(Z375:AB375)</f>
        <v>0</v>
      </c>
      <c r="AD375" s="61">
        <f>M375-AC375</f>
        <v>0</v>
      </c>
      <c r="AE375" s="6"/>
      <c r="AG375" s="8">
        <v>1</v>
      </c>
      <c r="AH375" s="376"/>
      <c r="AI375" s="376"/>
      <c r="AJ375" s="376"/>
      <c r="AK375" s="376"/>
      <c r="AL375" s="376"/>
      <c r="AM375" s="376"/>
      <c r="AN375" s="376"/>
      <c r="AO375" s="376"/>
      <c r="AP375" s="70">
        <f>AU295</f>
        <v>0</v>
      </c>
      <c r="AQ375" s="13">
        <v>0</v>
      </c>
      <c r="AR375" s="13">
        <v>0</v>
      </c>
      <c r="AS375" s="13">
        <v>0</v>
      </c>
      <c r="AT375" s="44">
        <f>SUM(AQ375:AS375)</f>
        <v>0</v>
      </c>
      <c r="AU375" s="45">
        <f>IF($S$404&lt;&gt;0, AC375+AP375-AT375, M375+AP375-AT375)</f>
        <v>0</v>
      </c>
    </row>
    <row r="376" spans="1:47" x14ac:dyDescent="0.35">
      <c r="A376" s="8">
        <v>2</v>
      </c>
      <c r="B376" s="376"/>
      <c r="C376" s="376"/>
      <c r="D376" s="376"/>
      <c r="E376" s="376"/>
      <c r="F376" s="376"/>
      <c r="G376" s="376"/>
      <c r="H376" s="376"/>
      <c r="I376" s="376"/>
      <c r="J376" s="13">
        <v>0</v>
      </c>
      <c r="K376" s="13">
        <v>0</v>
      </c>
      <c r="L376" s="13">
        <v>0</v>
      </c>
      <c r="M376" s="15">
        <f>SUM(J376:L376)</f>
        <v>0</v>
      </c>
      <c r="N376" s="6"/>
      <c r="P376" s="8">
        <v>2</v>
      </c>
      <c r="Q376" s="376"/>
      <c r="R376" s="376"/>
      <c r="S376" s="376"/>
      <c r="T376" s="376"/>
      <c r="U376" s="376"/>
      <c r="V376" s="376"/>
      <c r="W376" s="376"/>
      <c r="X376" s="376"/>
      <c r="Y376" s="95">
        <f>AU296</f>
        <v>0</v>
      </c>
      <c r="Z376" s="13">
        <v>0</v>
      </c>
      <c r="AA376" s="13">
        <v>0</v>
      </c>
      <c r="AB376" s="13">
        <v>0</v>
      </c>
      <c r="AC376" s="60">
        <f>SUM(Z376:AB376)</f>
        <v>0</v>
      </c>
      <c r="AD376" s="61">
        <f>M376-AC376</f>
        <v>0</v>
      </c>
      <c r="AE376" s="6"/>
      <c r="AG376" s="8">
        <v>2</v>
      </c>
      <c r="AH376" s="376"/>
      <c r="AI376" s="376"/>
      <c r="AJ376" s="376"/>
      <c r="AK376" s="376"/>
      <c r="AL376" s="376"/>
      <c r="AM376" s="376"/>
      <c r="AN376" s="376"/>
      <c r="AO376" s="376"/>
      <c r="AP376" s="70">
        <f>AU296</f>
        <v>0</v>
      </c>
      <c r="AQ376" s="13">
        <v>0</v>
      </c>
      <c r="AR376" s="13">
        <v>0</v>
      </c>
      <c r="AS376" s="13">
        <v>0</v>
      </c>
      <c r="AT376" s="44">
        <f>SUM(AQ376:AS376)</f>
        <v>0</v>
      </c>
      <c r="AU376" s="45">
        <f>IF($S$404&lt;&gt;0, AC376+AP376-AT376, M376+AP376-AT376)</f>
        <v>0</v>
      </c>
    </row>
    <row r="377" spans="1:47" x14ac:dyDescent="0.35">
      <c r="A377" s="8">
        <v>3</v>
      </c>
      <c r="B377" s="376"/>
      <c r="C377" s="376"/>
      <c r="D377" s="376"/>
      <c r="E377" s="376"/>
      <c r="F377" s="376"/>
      <c r="G377" s="376"/>
      <c r="H377" s="376"/>
      <c r="I377" s="376"/>
      <c r="J377" s="13">
        <v>0</v>
      </c>
      <c r="K377" s="13">
        <v>0</v>
      </c>
      <c r="L377" s="13">
        <v>0</v>
      </c>
      <c r="M377" s="15">
        <f>SUM(J377:L377)</f>
        <v>0</v>
      </c>
      <c r="N377" s="6"/>
      <c r="P377" s="8">
        <v>3</v>
      </c>
      <c r="Q377" s="376"/>
      <c r="R377" s="376"/>
      <c r="S377" s="376"/>
      <c r="T377" s="376"/>
      <c r="U377" s="376"/>
      <c r="V377" s="376"/>
      <c r="W377" s="376"/>
      <c r="X377" s="376"/>
      <c r="Y377" s="95">
        <f>AU297</f>
        <v>0</v>
      </c>
      <c r="Z377" s="13">
        <v>0</v>
      </c>
      <c r="AA377" s="13">
        <v>0</v>
      </c>
      <c r="AB377" s="13">
        <v>0</v>
      </c>
      <c r="AC377" s="60">
        <f>SUM(Z377:AB377)</f>
        <v>0</v>
      </c>
      <c r="AD377" s="61">
        <f>M377-AC377</f>
        <v>0</v>
      </c>
      <c r="AE377" s="6"/>
      <c r="AG377" s="8">
        <v>3</v>
      </c>
      <c r="AH377" s="376"/>
      <c r="AI377" s="376"/>
      <c r="AJ377" s="376"/>
      <c r="AK377" s="376"/>
      <c r="AL377" s="376"/>
      <c r="AM377" s="376"/>
      <c r="AN377" s="376"/>
      <c r="AO377" s="376"/>
      <c r="AP377" s="70">
        <f>AU297</f>
        <v>0</v>
      </c>
      <c r="AQ377" s="13">
        <v>0</v>
      </c>
      <c r="AR377" s="13">
        <v>0</v>
      </c>
      <c r="AS377" s="13">
        <v>0</v>
      </c>
      <c r="AT377" s="44">
        <f>SUM(AQ377:AS377)</f>
        <v>0</v>
      </c>
      <c r="AU377" s="45">
        <f>IF($S$404&lt;&gt;0, AC377+AP377-AT377, M377+AP377-AT377)</f>
        <v>0</v>
      </c>
    </row>
    <row r="378" spans="1:47" ht="16" thickBot="1" x14ac:dyDescent="0.4">
      <c r="A378" s="379" t="s">
        <v>26</v>
      </c>
      <c r="B378" s="380"/>
      <c r="C378" s="380"/>
      <c r="D378" s="380"/>
      <c r="E378" s="380"/>
      <c r="F378" s="380"/>
      <c r="G378" s="380"/>
      <c r="H378" s="380"/>
      <c r="I378" s="380"/>
      <c r="J378" s="22">
        <f>SUM(J375:J377)</f>
        <v>0</v>
      </c>
      <c r="K378" s="22">
        <f t="shared" ref="K378:L378" si="273">SUM(K375:K377)</f>
        <v>0</v>
      </c>
      <c r="L378" s="22">
        <f t="shared" si="273"/>
        <v>0</v>
      </c>
      <c r="M378" s="16">
        <f>SUM(J378:L378)</f>
        <v>0</v>
      </c>
      <c r="N378" s="6"/>
      <c r="P378" s="381" t="s">
        <v>26</v>
      </c>
      <c r="Q378" s="382"/>
      <c r="R378" s="382"/>
      <c r="S378" s="382"/>
      <c r="T378" s="382"/>
      <c r="U378" s="382"/>
      <c r="V378" s="382"/>
      <c r="W378" s="382"/>
      <c r="X378" s="382"/>
      <c r="Y378" s="95">
        <f>AU298</f>
        <v>0</v>
      </c>
      <c r="Z378" s="60">
        <f>SUM(Z375:Z377)</f>
        <v>0</v>
      </c>
      <c r="AA378" s="60">
        <f t="shared" ref="AA378:AD378" si="274">SUM(AA375:AA377)</f>
        <v>0</v>
      </c>
      <c r="AB378" s="60">
        <f t="shared" si="274"/>
        <v>0</v>
      </c>
      <c r="AC378" s="60">
        <f t="shared" si="274"/>
        <v>0</v>
      </c>
      <c r="AD378" s="61">
        <f t="shared" si="274"/>
        <v>0</v>
      </c>
      <c r="AE378" s="6"/>
      <c r="AG378" s="379" t="s">
        <v>26</v>
      </c>
      <c r="AH378" s="380"/>
      <c r="AI378" s="380"/>
      <c r="AJ378" s="380"/>
      <c r="AK378" s="380"/>
      <c r="AL378" s="380"/>
      <c r="AM378" s="380"/>
      <c r="AN378" s="380"/>
      <c r="AO378" s="380"/>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72" t="s">
        <v>27</v>
      </c>
      <c r="B380" s="373"/>
      <c r="C380" s="373"/>
      <c r="D380" s="373"/>
      <c r="E380" s="373"/>
      <c r="F380" s="373"/>
      <c r="G380" s="373"/>
      <c r="H380" s="373"/>
      <c r="I380" s="373"/>
      <c r="J380" s="163" t="s">
        <v>17</v>
      </c>
      <c r="K380" s="163" t="s">
        <v>15</v>
      </c>
      <c r="L380" s="163" t="s">
        <v>16</v>
      </c>
      <c r="M380" s="106" t="s">
        <v>18</v>
      </c>
      <c r="P380" s="372" t="s">
        <v>27</v>
      </c>
      <c r="Q380" s="373"/>
      <c r="R380" s="373"/>
      <c r="S380" s="373"/>
      <c r="T380" s="373"/>
      <c r="U380" s="373"/>
      <c r="V380" s="373"/>
      <c r="W380" s="373"/>
      <c r="X380" s="373"/>
      <c r="Y380" s="99" t="s">
        <v>255</v>
      </c>
      <c r="Z380" s="163" t="s">
        <v>73</v>
      </c>
      <c r="AA380" s="163" t="s">
        <v>15</v>
      </c>
      <c r="AB380" s="163" t="s">
        <v>16</v>
      </c>
      <c r="AC380" s="99" t="s">
        <v>18</v>
      </c>
      <c r="AD380" s="106" t="s">
        <v>109</v>
      </c>
      <c r="AG380" s="372" t="s">
        <v>27</v>
      </c>
      <c r="AH380" s="373"/>
      <c r="AI380" s="373"/>
      <c r="AJ380" s="373"/>
      <c r="AK380" s="373"/>
      <c r="AL380" s="373"/>
      <c r="AM380" s="373"/>
      <c r="AN380" s="373"/>
      <c r="AO380" s="373"/>
      <c r="AP380" s="99" t="s">
        <v>255</v>
      </c>
      <c r="AQ380" s="163" t="s">
        <v>204</v>
      </c>
      <c r="AR380" s="163" t="s">
        <v>15</v>
      </c>
      <c r="AS380" s="163" t="s">
        <v>16</v>
      </c>
      <c r="AT380" s="99" t="s">
        <v>206</v>
      </c>
      <c r="AU380" s="106" t="s">
        <v>258</v>
      </c>
    </row>
    <row r="381" spans="1:47" x14ac:dyDescent="0.35">
      <c r="A381" s="8">
        <v>1</v>
      </c>
      <c r="B381" s="7" t="s">
        <v>28</v>
      </c>
      <c r="C381" s="376"/>
      <c r="D381" s="376"/>
      <c r="E381" s="376"/>
      <c r="F381" s="376"/>
      <c r="G381" s="376"/>
      <c r="H381" s="376"/>
      <c r="I381" s="376"/>
      <c r="J381" s="13">
        <v>0</v>
      </c>
      <c r="K381" s="13">
        <v>0</v>
      </c>
      <c r="L381" s="13">
        <v>0</v>
      </c>
      <c r="M381" s="15">
        <f t="shared" ref="M381:M392" si="276">SUM(J381:L381)</f>
        <v>0</v>
      </c>
      <c r="N381" s="6"/>
      <c r="P381" s="8">
        <v>1</v>
      </c>
      <c r="Q381" s="7" t="s">
        <v>28</v>
      </c>
      <c r="R381" s="376"/>
      <c r="S381" s="376"/>
      <c r="T381" s="376"/>
      <c r="U381" s="376"/>
      <c r="V381" s="376"/>
      <c r="W381" s="376"/>
      <c r="X381" s="376"/>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6"/>
      <c r="AJ381" s="376"/>
      <c r="AK381" s="376"/>
      <c r="AL381" s="376"/>
      <c r="AM381" s="376"/>
      <c r="AN381" s="376"/>
      <c r="AO381" s="376"/>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76"/>
      <c r="D382" s="376"/>
      <c r="E382" s="376"/>
      <c r="F382" s="376"/>
      <c r="G382" s="376"/>
      <c r="H382" s="376"/>
      <c r="I382" s="376"/>
      <c r="J382" s="13">
        <v>0</v>
      </c>
      <c r="K382" s="13">
        <v>0</v>
      </c>
      <c r="L382" s="13">
        <v>0</v>
      </c>
      <c r="M382" s="15">
        <f t="shared" si="276"/>
        <v>0</v>
      </c>
      <c r="N382" s="6"/>
      <c r="P382" s="8">
        <v>2</v>
      </c>
      <c r="Q382" s="7" t="s">
        <v>31</v>
      </c>
      <c r="R382" s="376"/>
      <c r="S382" s="376"/>
      <c r="T382" s="376"/>
      <c r="U382" s="376"/>
      <c r="V382" s="376"/>
      <c r="W382" s="376"/>
      <c r="X382" s="376"/>
      <c r="Y382" s="95">
        <f t="shared" si="277"/>
        <v>0</v>
      </c>
      <c r="Z382" s="13">
        <v>0</v>
      </c>
      <c r="AA382" s="13">
        <v>0</v>
      </c>
      <c r="AB382" s="13">
        <v>0</v>
      </c>
      <c r="AC382" s="60">
        <f t="shared" si="278"/>
        <v>0</v>
      </c>
      <c r="AD382" s="61">
        <f t="shared" si="279"/>
        <v>0</v>
      </c>
      <c r="AE382" s="6"/>
      <c r="AG382" s="8">
        <v>2</v>
      </c>
      <c r="AH382" s="7" t="s">
        <v>31</v>
      </c>
      <c r="AI382" s="376"/>
      <c r="AJ382" s="376"/>
      <c r="AK382" s="376"/>
      <c r="AL382" s="376"/>
      <c r="AM382" s="376"/>
      <c r="AN382" s="376"/>
      <c r="AO382" s="376"/>
      <c r="AP382" s="70">
        <f t="shared" si="280"/>
        <v>0</v>
      </c>
      <c r="AQ382" s="13">
        <v>0</v>
      </c>
      <c r="AR382" s="13">
        <v>0</v>
      </c>
      <c r="AS382" s="13">
        <v>0</v>
      </c>
      <c r="AT382" s="44">
        <f t="shared" si="281"/>
        <v>0</v>
      </c>
      <c r="AU382" s="45">
        <f t="shared" si="282"/>
        <v>0</v>
      </c>
    </row>
    <row r="383" spans="1:47" x14ac:dyDescent="0.35">
      <c r="A383" s="8">
        <v>3</v>
      </c>
      <c r="B383" s="7" t="s">
        <v>32</v>
      </c>
      <c r="C383" s="376"/>
      <c r="D383" s="376"/>
      <c r="E383" s="376"/>
      <c r="F383" s="376"/>
      <c r="G383" s="376"/>
      <c r="H383" s="376"/>
      <c r="I383" s="376"/>
      <c r="J383" s="13">
        <v>0</v>
      </c>
      <c r="K383" s="13">
        <v>0</v>
      </c>
      <c r="L383" s="13">
        <v>0</v>
      </c>
      <c r="M383" s="15">
        <f>SUM(J383:L383)</f>
        <v>0</v>
      </c>
      <c r="N383" s="6"/>
      <c r="P383" s="8">
        <v>3</v>
      </c>
      <c r="Q383" s="7" t="s">
        <v>32</v>
      </c>
      <c r="R383" s="376"/>
      <c r="S383" s="376"/>
      <c r="T383" s="376"/>
      <c r="U383" s="376"/>
      <c r="V383" s="376"/>
      <c r="W383" s="376"/>
      <c r="X383" s="376"/>
      <c r="Y383" s="95">
        <f t="shared" si="277"/>
        <v>0</v>
      </c>
      <c r="Z383" s="13">
        <v>0</v>
      </c>
      <c r="AA383" s="13">
        <v>0</v>
      </c>
      <c r="AB383" s="13">
        <v>0</v>
      </c>
      <c r="AC383" s="60">
        <f t="shared" si="278"/>
        <v>0</v>
      </c>
      <c r="AD383" s="61">
        <f t="shared" si="279"/>
        <v>0</v>
      </c>
      <c r="AE383" s="6"/>
      <c r="AG383" s="8">
        <v>3</v>
      </c>
      <c r="AH383" s="7" t="s">
        <v>32</v>
      </c>
      <c r="AI383" s="376"/>
      <c r="AJ383" s="376"/>
      <c r="AK383" s="376"/>
      <c r="AL383" s="376"/>
      <c r="AM383" s="376"/>
      <c r="AN383" s="376"/>
      <c r="AO383" s="376"/>
      <c r="AP383" s="70">
        <f t="shared" si="280"/>
        <v>0</v>
      </c>
      <c r="AQ383" s="13">
        <v>0</v>
      </c>
      <c r="AR383" s="13">
        <v>0</v>
      </c>
      <c r="AS383" s="13">
        <v>0</v>
      </c>
      <c r="AT383" s="44">
        <f t="shared" si="281"/>
        <v>0</v>
      </c>
      <c r="AU383" s="45">
        <f t="shared" si="282"/>
        <v>0</v>
      </c>
    </row>
    <row r="384" spans="1:47" x14ac:dyDescent="0.35">
      <c r="A384" s="8">
        <v>4</v>
      </c>
      <c r="B384" s="7" t="s">
        <v>68</v>
      </c>
      <c r="C384" s="376"/>
      <c r="D384" s="376"/>
      <c r="E384" s="376"/>
      <c r="F384" s="376"/>
      <c r="G384" s="376"/>
      <c r="H384" s="376"/>
      <c r="I384" s="376"/>
      <c r="J384" s="13">
        <v>0</v>
      </c>
      <c r="K384" s="13">
        <v>0</v>
      </c>
      <c r="L384" s="13">
        <v>0</v>
      </c>
      <c r="M384" s="15">
        <f t="shared" si="276"/>
        <v>0</v>
      </c>
      <c r="N384" s="6"/>
      <c r="P384" s="8">
        <v>4</v>
      </c>
      <c r="Q384" s="7" t="s">
        <v>68</v>
      </c>
      <c r="R384" s="376"/>
      <c r="S384" s="376"/>
      <c r="T384" s="376"/>
      <c r="U384" s="376"/>
      <c r="V384" s="376"/>
      <c r="W384" s="376"/>
      <c r="X384" s="376"/>
      <c r="Y384" s="95">
        <f t="shared" si="277"/>
        <v>0</v>
      </c>
      <c r="Z384" s="13">
        <v>0</v>
      </c>
      <c r="AA384" s="13">
        <v>0</v>
      </c>
      <c r="AB384" s="13">
        <v>0</v>
      </c>
      <c r="AC384" s="60">
        <f t="shared" si="278"/>
        <v>0</v>
      </c>
      <c r="AD384" s="61">
        <f t="shared" si="279"/>
        <v>0</v>
      </c>
      <c r="AE384" s="6"/>
      <c r="AG384" s="8">
        <v>4</v>
      </c>
      <c r="AH384" s="7" t="s">
        <v>68</v>
      </c>
      <c r="AI384" s="376"/>
      <c r="AJ384" s="376"/>
      <c r="AK384" s="376"/>
      <c r="AL384" s="376"/>
      <c r="AM384" s="376"/>
      <c r="AN384" s="376"/>
      <c r="AO384" s="376"/>
      <c r="AP384" s="70">
        <f t="shared" si="280"/>
        <v>0</v>
      </c>
      <c r="AQ384" s="13">
        <v>0</v>
      </c>
      <c r="AR384" s="13">
        <v>0</v>
      </c>
      <c r="AS384" s="13">
        <v>0</v>
      </c>
      <c r="AT384" s="44">
        <f>SUM(AQ384:AS384)</f>
        <v>0</v>
      </c>
      <c r="AU384" s="45">
        <f t="shared" si="282"/>
        <v>0</v>
      </c>
    </row>
    <row r="385" spans="1:134" x14ac:dyDescent="0.35">
      <c r="A385" s="8">
        <v>5</v>
      </c>
      <c r="B385" s="7" t="s">
        <v>29</v>
      </c>
      <c r="C385" s="376"/>
      <c r="D385" s="376"/>
      <c r="E385" s="376"/>
      <c r="F385" s="376"/>
      <c r="G385" s="376"/>
      <c r="H385" s="376"/>
      <c r="I385" s="376"/>
      <c r="J385" s="13">
        <v>0</v>
      </c>
      <c r="K385" s="13">
        <v>0</v>
      </c>
      <c r="L385" s="13">
        <v>0</v>
      </c>
      <c r="M385" s="15">
        <f t="shared" si="276"/>
        <v>0</v>
      </c>
      <c r="N385" s="6"/>
      <c r="P385" s="8">
        <v>5</v>
      </c>
      <c r="Q385" s="7" t="s">
        <v>29</v>
      </c>
      <c r="R385" s="376"/>
      <c r="S385" s="376"/>
      <c r="T385" s="376"/>
      <c r="U385" s="376"/>
      <c r="V385" s="376"/>
      <c r="W385" s="376"/>
      <c r="X385" s="376"/>
      <c r="Y385" s="95">
        <f t="shared" si="277"/>
        <v>0</v>
      </c>
      <c r="Z385" s="13">
        <v>0</v>
      </c>
      <c r="AA385" s="13">
        <v>0</v>
      </c>
      <c r="AB385" s="13">
        <v>0</v>
      </c>
      <c r="AC385" s="60">
        <f t="shared" si="278"/>
        <v>0</v>
      </c>
      <c r="AD385" s="61">
        <f t="shared" si="279"/>
        <v>0</v>
      </c>
      <c r="AE385" s="6"/>
      <c r="AG385" s="8">
        <v>5</v>
      </c>
      <c r="AH385" s="7" t="s">
        <v>29</v>
      </c>
      <c r="AI385" s="376"/>
      <c r="AJ385" s="376"/>
      <c r="AK385" s="376"/>
      <c r="AL385" s="376"/>
      <c r="AM385" s="376"/>
      <c r="AN385" s="376"/>
      <c r="AO385" s="376"/>
      <c r="AP385" s="70">
        <f t="shared" si="280"/>
        <v>0</v>
      </c>
      <c r="AQ385" s="13">
        <v>0</v>
      </c>
      <c r="AR385" s="13">
        <v>0</v>
      </c>
      <c r="AS385" s="13">
        <v>0</v>
      </c>
      <c r="AT385" s="44">
        <f t="shared" si="281"/>
        <v>0</v>
      </c>
      <c r="AU385" s="45">
        <f t="shared" si="282"/>
        <v>0</v>
      </c>
    </row>
    <row r="386" spans="1:134" x14ac:dyDescent="0.35">
      <c r="A386" s="8">
        <v>6</v>
      </c>
      <c r="B386" s="7" t="s">
        <v>30</v>
      </c>
      <c r="C386" s="376"/>
      <c r="D386" s="376"/>
      <c r="E386" s="376"/>
      <c r="F386" s="376"/>
      <c r="G386" s="376"/>
      <c r="H386" s="376"/>
      <c r="I386" s="376"/>
      <c r="J386" s="13">
        <v>0</v>
      </c>
      <c r="K386" s="13">
        <v>0</v>
      </c>
      <c r="L386" s="13">
        <v>0</v>
      </c>
      <c r="M386" s="15">
        <f t="shared" si="276"/>
        <v>0</v>
      </c>
      <c r="N386" s="6"/>
      <c r="P386" s="8">
        <v>6</v>
      </c>
      <c r="Q386" s="7" t="s">
        <v>30</v>
      </c>
      <c r="R386" s="376"/>
      <c r="S386" s="376"/>
      <c r="T386" s="376"/>
      <c r="U386" s="376"/>
      <c r="V386" s="376"/>
      <c r="W386" s="376"/>
      <c r="X386" s="376"/>
      <c r="Y386" s="95">
        <f t="shared" si="277"/>
        <v>0</v>
      </c>
      <c r="Z386" s="13">
        <v>0</v>
      </c>
      <c r="AA386" s="13">
        <v>0</v>
      </c>
      <c r="AB386" s="13">
        <v>0</v>
      </c>
      <c r="AC386" s="60">
        <f>SUM(Z386:AB386)</f>
        <v>0</v>
      </c>
      <c r="AD386" s="61">
        <f t="shared" si="279"/>
        <v>0</v>
      </c>
      <c r="AE386" s="6"/>
      <c r="AG386" s="8">
        <v>6</v>
      </c>
      <c r="AH386" s="7" t="s">
        <v>30</v>
      </c>
      <c r="AI386" s="376"/>
      <c r="AJ386" s="376"/>
      <c r="AK386" s="376"/>
      <c r="AL386" s="376"/>
      <c r="AM386" s="376"/>
      <c r="AN386" s="376"/>
      <c r="AO386" s="376"/>
      <c r="AP386" s="70">
        <f t="shared" si="280"/>
        <v>0</v>
      </c>
      <c r="AQ386" s="13">
        <v>0</v>
      </c>
      <c r="AR386" s="13">
        <v>0</v>
      </c>
      <c r="AS386" s="13">
        <v>0</v>
      </c>
      <c r="AT386" s="44">
        <f t="shared" si="281"/>
        <v>0</v>
      </c>
      <c r="AU386" s="45">
        <f t="shared" si="282"/>
        <v>0</v>
      </c>
    </row>
    <row r="387" spans="1:134" x14ac:dyDescent="0.35">
      <c r="A387" s="8">
        <v>7</v>
      </c>
      <c r="B387" s="7" t="s">
        <v>34</v>
      </c>
      <c r="C387" s="376"/>
      <c r="D387" s="376"/>
      <c r="E387" s="376"/>
      <c r="F387" s="376"/>
      <c r="G387" s="376"/>
      <c r="H387" s="376"/>
      <c r="I387" s="376"/>
      <c r="J387" s="13">
        <v>0</v>
      </c>
      <c r="K387" s="13">
        <v>0</v>
      </c>
      <c r="L387" s="13">
        <v>0</v>
      </c>
      <c r="M387" s="15">
        <f t="shared" si="276"/>
        <v>0</v>
      </c>
      <c r="N387" s="6"/>
      <c r="P387" s="8">
        <v>7</v>
      </c>
      <c r="Q387" s="7" t="s">
        <v>34</v>
      </c>
      <c r="R387" s="376"/>
      <c r="S387" s="376"/>
      <c r="T387" s="376"/>
      <c r="U387" s="376"/>
      <c r="V387" s="376"/>
      <c r="W387" s="376"/>
      <c r="X387" s="376"/>
      <c r="Y387" s="95">
        <f t="shared" si="277"/>
        <v>0</v>
      </c>
      <c r="Z387" s="13">
        <v>0</v>
      </c>
      <c r="AA387" s="13">
        <v>0</v>
      </c>
      <c r="AB387" s="13">
        <v>0</v>
      </c>
      <c r="AC387" s="60">
        <f t="shared" si="278"/>
        <v>0</v>
      </c>
      <c r="AD387" s="61">
        <f t="shared" si="279"/>
        <v>0</v>
      </c>
      <c r="AE387" s="6"/>
      <c r="AG387" s="8">
        <v>7</v>
      </c>
      <c r="AH387" s="7" t="s">
        <v>34</v>
      </c>
      <c r="AI387" s="376"/>
      <c r="AJ387" s="376"/>
      <c r="AK387" s="376"/>
      <c r="AL387" s="376"/>
      <c r="AM387" s="376"/>
      <c r="AN387" s="376"/>
      <c r="AO387" s="376"/>
      <c r="AP387" s="70">
        <f t="shared" si="280"/>
        <v>0</v>
      </c>
      <c r="AQ387" s="13">
        <v>0</v>
      </c>
      <c r="AR387" s="13">
        <v>0</v>
      </c>
      <c r="AS387" s="13">
        <v>0</v>
      </c>
      <c r="AT387" s="44">
        <f t="shared" si="281"/>
        <v>0</v>
      </c>
      <c r="AU387" s="45">
        <f t="shared" si="282"/>
        <v>0</v>
      </c>
    </row>
    <row r="388" spans="1:134" x14ac:dyDescent="0.35">
      <c r="A388" s="8">
        <v>8</v>
      </c>
      <c r="B388" s="7" t="s">
        <v>35</v>
      </c>
      <c r="C388" s="376"/>
      <c r="D388" s="376"/>
      <c r="E388" s="376"/>
      <c r="F388" s="376"/>
      <c r="G388" s="376"/>
      <c r="H388" s="376"/>
      <c r="I388" s="376"/>
      <c r="J388" s="13">
        <v>0</v>
      </c>
      <c r="K388" s="13">
        <v>0</v>
      </c>
      <c r="L388" s="13">
        <v>0</v>
      </c>
      <c r="M388" s="15">
        <f t="shared" si="276"/>
        <v>0</v>
      </c>
      <c r="N388" s="6"/>
      <c r="P388" s="8">
        <v>8</v>
      </c>
      <c r="Q388" s="7" t="s">
        <v>35</v>
      </c>
      <c r="R388" s="376"/>
      <c r="S388" s="376"/>
      <c r="T388" s="376"/>
      <c r="U388" s="376"/>
      <c r="V388" s="376"/>
      <c r="W388" s="376"/>
      <c r="X388" s="376"/>
      <c r="Y388" s="95">
        <f t="shared" si="277"/>
        <v>0</v>
      </c>
      <c r="Z388" s="13">
        <v>0</v>
      </c>
      <c r="AA388" s="13">
        <v>0</v>
      </c>
      <c r="AB388" s="13">
        <v>0</v>
      </c>
      <c r="AC388" s="60">
        <f t="shared" si="278"/>
        <v>0</v>
      </c>
      <c r="AD388" s="61">
        <f t="shared" si="279"/>
        <v>0</v>
      </c>
      <c r="AE388" s="6"/>
      <c r="AG388" s="8">
        <v>8</v>
      </c>
      <c r="AH388" s="7" t="s">
        <v>35</v>
      </c>
      <c r="AI388" s="376"/>
      <c r="AJ388" s="376"/>
      <c r="AK388" s="376"/>
      <c r="AL388" s="376"/>
      <c r="AM388" s="376"/>
      <c r="AN388" s="376"/>
      <c r="AO388" s="376"/>
      <c r="AP388" s="70">
        <f t="shared" si="280"/>
        <v>0</v>
      </c>
      <c r="AQ388" s="13">
        <v>0</v>
      </c>
      <c r="AR388" s="13">
        <v>0</v>
      </c>
      <c r="AS388" s="13">
        <v>0</v>
      </c>
      <c r="AT388" s="44">
        <f t="shared" si="281"/>
        <v>0</v>
      </c>
      <c r="AU388" s="45">
        <f t="shared" si="282"/>
        <v>0</v>
      </c>
    </row>
    <row r="389" spans="1:134" x14ac:dyDescent="0.35">
      <c r="A389" s="8">
        <v>9</v>
      </c>
      <c r="B389" s="7" t="s">
        <v>49</v>
      </c>
      <c r="C389" s="376"/>
      <c r="D389" s="376"/>
      <c r="E389" s="376"/>
      <c r="F389" s="376"/>
      <c r="G389" s="376"/>
      <c r="H389" s="376"/>
      <c r="I389" s="376"/>
      <c r="J389" s="13">
        <v>0</v>
      </c>
      <c r="K389" s="13">
        <v>0</v>
      </c>
      <c r="L389" s="13">
        <v>0</v>
      </c>
      <c r="M389" s="15">
        <f>SUM(J389:L389)</f>
        <v>0</v>
      </c>
      <c r="N389" s="6"/>
      <c r="P389" s="8">
        <v>9</v>
      </c>
      <c r="Q389" s="7" t="s">
        <v>49</v>
      </c>
      <c r="R389" s="376"/>
      <c r="S389" s="376"/>
      <c r="T389" s="376"/>
      <c r="U389" s="376"/>
      <c r="V389" s="376"/>
      <c r="W389" s="376"/>
      <c r="X389" s="376"/>
      <c r="Y389" s="95">
        <f t="shared" si="277"/>
        <v>0</v>
      </c>
      <c r="Z389" s="13">
        <v>0</v>
      </c>
      <c r="AA389" s="13">
        <v>0</v>
      </c>
      <c r="AB389" s="13">
        <v>0</v>
      </c>
      <c r="AC389" s="60">
        <f t="shared" si="278"/>
        <v>0</v>
      </c>
      <c r="AD389" s="61">
        <f t="shared" si="279"/>
        <v>0</v>
      </c>
      <c r="AE389" s="6"/>
      <c r="AG389" s="8">
        <v>9</v>
      </c>
      <c r="AH389" s="7" t="s">
        <v>49</v>
      </c>
      <c r="AI389" s="376"/>
      <c r="AJ389" s="376"/>
      <c r="AK389" s="376"/>
      <c r="AL389" s="376"/>
      <c r="AM389" s="376"/>
      <c r="AN389" s="376"/>
      <c r="AO389" s="376"/>
      <c r="AP389" s="70">
        <f t="shared" si="280"/>
        <v>0</v>
      </c>
      <c r="AQ389" s="13">
        <v>0</v>
      </c>
      <c r="AR389" s="13">
        <v>0</v>
      </c>
      <c r="AS389" s="13">
        <v>0</v>
      </c>
      <c r="AT389" s="44">
        <f t="shared" si="281"/>
        <v>0</v>
      </c>
      <c r="AU389" s="45">
        <f t="shared" si="282"/>
        <v>0</v>
      </c>
    </row>
    <row r="390" spans="1:134" x14ac:dyDescent="0.35">
      <c r="A390" s="8">
        <v>10</v>
      </c>
      <c r="B390" s="77" t="s">
        <v>198</v>
      </c>
      <c r="C390" s="376"/>
      <c r="D390" s="376"/>
      <c r="E390" s="376"/>
      <c r="F390" s="376"/>
      <c r="G390" s="376"/>
      <c r="H390" s="376"/>
      <c r="I390" s="376"/>
      <c r="J390" s="13">
        <v>0</v>
      </c>
      <c r="K390" s="13">
        <v>0</v>
      </c>
      <c r="L390" s="13">
        <v>0</v>
      </c>
      <c r="M390" s="15">
        <f t="shared" si="276"/>
        <v>0</v>
      </c>
      <c r="N390" s="6"/>
      <c r="P390" s="8">
        <v>10</v>
      </c>
      <c r="Q390" s="77" t="s">
        <v>198</v>
      </c>
      <c r="R390" s="471"/>
      <c r="S390" s="471"/>
      <c r="T390" s="471"/>
      <c r="U390" s="471"/>
      <c r="V390" s="471"/>
      <c r="W390" s="471"/>
      <c r="X390" s="471"/>
      <c r="Y390" s="95">
        <f t="shared" si="277"/>
        <v>0</v>
      </c>
      <c r="Z390" s="13">
        <v>0</v>
      </c>
      <c r="AA390" s="13">
        <v>0</v>
      </c>
      <c r="AB390" s="13">
        <v>0</v>
      </c>
      <c r="AC390" s="60">
        <f t="shared" si="278"/>
        <v>0</v>
      </c>
      <c r="AD390" s="61">
        <f t="shared" si="279"/>
        <v>0</v>
      </c>
      <c r="AE390" s="6"/>
      <c r="AG390" s="8">
        <v>10</v>
      </c>
      <c r="AH390" s="77" t="s">
        <v>198</v>
      </c>
      <c r="AI390" s="471"/>
      <c r="AJ390" s="471"/>
      <c r="AK390" s="471"/>
      <c r="AL390" s="471"/>
      <c r="AM390" s="471"/>
      <c r="AN390" s="471"/>
      <c r="AO390" s="471"/>
      <c r="AP390" s="70">
        <f t="shared" si="280"/>
        <v>0</v>
      </c>
      <c r="AQ390" s="13">
        <v>0</v>
      </c>
      <c r="AR390" s="13">
        <v>0</v>
      </c>
      <c r="AS390" s="13">
        <v>0</v>
      </c>
      <c r="AT390" s="44">
        <f t="shared" si="281"/>
        <v>0</v>
      </c>
      <c r="AU390" s="45">
        <f t="shared" si="282"/>
        <v>0</v>
      </c>
    </row>
    <row r="391" spans="1:134" x14ac:dyDescent="0.35">
      <c r="A391" s="8">
        <v>11</v>
      </c>
      <c r="B391" s="77" t="s">
        <v>198</v>
      </c>
      <c r="C391" s="376"/>
      <c r="D391" s="376"/>
      <c r="E391" s="376"/>
      <c r="F391" s="376"/>
      <c r="G391" s="376"/>
      <c r="H391" s="376"/>
      <c r="I391" s="376"/>
      <c r="J391" s="13">
        <v>0</v>
      </c>
      <c r="K391" s="13">
        <v>0</v>
      </c>
      <c r="L391" s="13">
        <v>0</v>
      </c>
      <c r="M391" s="15">
        <f t="shared" si="276"/>
        <v>0</v>
      </c>
      <c r="N391" s="6"/>
      <c r="P391" s="8">
        <v>11</v>
      </c>
      <c r="Q391" s="77" t="s">
        <v>198</v>
      </c>
      <c r="R391" s="471"/>
      <c r="S391" s="471"/>
      <c r="T391" s="471"/>
      <c r="U391" s="471"/>
      <c r="V391" s="471"/>
      <c r="W391" s="471"/>
      <c r="X391" s="471"/>
      <c r="Y391" s="95">
        <f t="shared" si="277"/>
        <v>0</v>
      </c>
      <c r="Z391" s="13">
        <v>0</v>
      </c>
      <c r="AA391" s="13">
        <v>0</v>
      </c>
      <c r="AB391" s="13">
        <v>0</v>
      </c>
      <c r="AC391" s="60">
        <f t="shared" si="278"/>
        <v>0</v>
      </c>
      <c r="AD391" s="61">
        <f t="shared" si="279"/>
        <v>0</v>
      </c>
      <c r="AE391" s="6"/>
      <c r="AG391" s="8">
        <v>11</v>
      </c>
      <c r="AH391" s="77" t="s">
        <v>198</v>
      </c>
      <c r="AI391" s="471"/>
      <c r="AJ391" s="471"/>
      <c r="AK391" s="471"/>
      <c r="AL391" s="471"/>
      <c r="AM391" s="471"/>
      <c r="AN391" s="471"/>
      <c r="AO391" s="471"/>
      <c r="AP391" s="70">
        <f t="shared" si="280"/>
        <v>0</v>
      </c>
      <c r="AQ391" s="13">
        <v>0</v>
      </c>
      <c r="AR391" s="13">
        <v>0</v>
      </c>
      <c r="AS391" s="13">
        <v>0</v>
      </c>
      <c r="AT391" s="44">
        <f t="shared" si="281"/>
        <v>0</v>
      </c>
      <c r="AU391" s="45">
        <f t="shared" si="282"/>
        <v>0</v>
      </c>
    </row>
    <row r="392" spans="1:134" ht="16" thickBot="1" x14ac:dyDescent="0.4">
      <c r="A392" s="379" t="s">
        <v>36</v>
      </c>
      <c r="B392" s="380"/>
      <c r="C392" s="380"/>
      <c r="D392" s="380"/>
      <c r="E392" s="380"/>
      <c r="F392" s="380"/>
      <c r="G392" s="380"/>
      <c r="H392" s="380"/>
      <c r="I392" s="380"/>
      <c r="J392" s="22">
        <f>SUM(J381:J391)</f>
        <v>0</v>
      </c>
      <c r="K392" s="22">
        <f t="shared" ref="K392:L392" si="283">SUM(K381:K391)</f>
        <v>0</v>
      </c>
      <c r="L392" s="22">
        <f t="shared" si="283"/>
        <v>0</v>
      </c>
      <c r="M392" s="16">
        <f t="shared" si="276"/>
        <v>0</v>
      </c>
      <c r="N392" s="6"/>
      <c r="P392" s="379" t="s">
        <v>36</v>
      </c>
      <c r="Q392" s="380"/>
      <c r="R392" s="380"/>
      <c r="S392" s="380"/>
      <c r="T392" s="380"/>
      <c r="U392" s="380"/>
      <c r="V392" s="380"/>
      <c r="W392" s="380"/>
      <c r="X392" s="380"/>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9" t="s">
        <v>36</v>
      </c>
      <c r="AH392" s="380"/>
      <c r="AI392" s="380"/>
      <c r="AJ392" s="380"/>
      <c r="AK392" s="380"/>
      <c r="AL392" s="380"/>
      <c r="AM392" s="380"/>
      <c r="AN392" s="380"/>
      <c r="AO392" s="380"/>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396" t="s">
        <v>175</v>
      </c>
      <c r="B395" s="397"/>
      <c r="C395" s="397"/>
      <c r="D395" s="397"/>
      <c r="E395" s="397"/>
      <c r="F395" s="397"/>
      <c r="G395" s="397"/>
      <c r="H395" s="397"/>
      <c r="I395" s="397"/>
      <c r="J395" s="24">
        <f>SUM(J392,J378,J372,H365)</f>
        <v>0</v>
      </c>
      <c r="K395" s="24">
        <f>SUM(K392,K378,K372,K365)</f>
        <v>0</v>
      </c>
      <c r="L395" s="24">
        <f>SUM(L392,L378,L372,L365)</f>
        <v>0</v>
      </c>
      <c r="M395" s="25">
        <f>SUM(J395:L395)</f>
        <v>0</v>
      </c>
      <c r="N395" s="6"/>
      <c r="P395" s="396" t="s">
        <v>175</v>
      </c>
      <c r="Q395" s="397"/>
      <c r="R395" s="397"/>
      <c r="S395" s="397"/>
      <c r="T395" s="397"/>
      <c r="U395" s="397"/>
      <c r="V395" s="397"/>
      <c r="W395" s="397"/>
      <c r="X395" s="397"/>
      <c r="Y395" s="118">
        <f>AU315</f>
        <v>0</v>
      </c>
      <c r="Z395" s="65">
        <f>SUM(Z392, Z378, Z372, X365)</f>
        <v>0</v>
      </c>
      <c r="AA395" s="65">
        <f>SUM(AA392, AA378, AA372, AA365)</f>
        <v>0</v>
      </c>
      <c r="AB395" s="65">
        <f>SUM(AB392, AB378, AB372, AB365, )</f>
        <v>0</v>
      </c>
      <c r="AC395" s="65">
        <f>SUM(Z395:AB395)</f>
        <v>0</v>
      </c>
      <c r="AD395" s="66">
        <f>M395-AC395</f>
        <v>0</v>
      </c>
      <c r="AE395" s="5"/>
      <c r="AG395" s="396" t="s">
        <v>175</v>
      </c>
      <c r="AH395" s="397"/>
      <c r="AI395" s="397"/>
      <c r="AJ395" s="397"/>
      <c r="AK395" s="397"/>
      <c r="AL395" s="397"/>
      <c r="AM395" s="397"/>
      <c r="AN395" s="397"/>
      <c r="AO395" s="397"/>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387" t="s">
        <v>176</v>
      </c>
      <c r="B396" s="388"/>
      <c r="C396" s="388"/>
      <c r="D396" s="388"/>
      <c r="E396" s="388"/>
      <c r="F396" s="388"/>
      <c r="G396" s="388"/>
      <c r="H396" s="388"/>
      <c r="I396" s="388"/>
      <c r="J396" s="394">
        <f xml:space="preserve"> SUM(K392, L392, K378, L378, K372, L372, K365, L365)</f>
        <v>0</v>
      </c>
      <c r="K396" s="394"/>
      <c r="L396" s="394"/>
      <c r="M396" s="395"/>
      <c r="N396" s="6"/>
      <c r="P396" s="387" t="s">
        <v>176</v>
      </c>
      <c r="Q396" s="388"/>
      <c r="R396" s="388"/>
      <c r="S396" s="388"/>
      <c r="T396" s="388"/>
      <c r="U396" s="388"/>
      <c r="V396" s="388"/>
      <c r="W396" s="388"/>
      <c r="X396" s="388"/>
      <c r="Y396" s="119">
        <f>AU316</f>
        <v>0</v>
      </c>
      <c r="Z396" s="385">
        <f>SUM(AA392, AB392, AA378, AB378, AA372, AB372, AA365, AB365)</f>
        <v>0</v>
      </c>
      <c r="AA396" s="385"/>
      <c r="AB396" s="385"/>
      <c r="AC396" s="385"/>
      <c r="AD396" s="59">
        <f>J396-Z396</f>
        <v>0</v>
      </c>
      <c r="AE396" s="6"/>
      <c r="AG396" s="387" t="s">
        <v>176</v>
      </c>
      <c r="AH396" s="388"/>
      <c r="AI396" s="388"/>
      <c r="AJ396" s="388"/>
      <c r="AK396" s="388"/>
      <c r="AL396" s="388"/>
      <c r="AM396" s="388"/>
      <c r="AN396" s="388"/>
      <c r="AO396" s="388"/>
      <c r="AP396" s="71">
        <f>AU316</f>
        <v>0</v>
      </c>
      <c r="AQ396" s="451">
        <f>SUM( AR392, AS392, AR378, AS378, AR372, AS372, AR365, AS365)</f>
        <v>0</v>
      </c>
      <c r="AR396" s="451"/>
      <c r="AS396" s="451"/>
      <c r="AT396" s="451"/>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72" t="s">
        <v>95</v>
      </c>
      <c r="B398" s="373"/>
      <c r="C398" s="373"/>
      <c r="D398" s="373"/>
      <c r="E398" s="373"/>
      <c r="F398" s="373"/>
      <c r="G398" s="373"/>
      <c r="H398" s="373"/>
      <c r="I398" s="373"/>
      <c r="J398" s="163" t="s">
        <v>17</v>
      </c>
      <c r="K398" s="397" t="s">
        <v>4</v>
      </c>
      <c r="L398" s="397"/>
      <c r="M398" s="106" t="s">
        <v>48</v>
      </c>
      <c r="N398" s="32"/>
      <c r="P398" s="372" t="s">
        <v>95</v>
      </c>
      <c r="Q398" s="373"/>
      <c r="R398" s="373"/>
      <c r="S398" s="373"/>
      <c r="T398" s="373"/>
      <c r="U398" s="373"/>
      <c r="V398" s="373"/>
      <c r="W398" s="373"/>
      <c r="X398" s="373"/>
      <c r="Y398" s="99" t="s">
        <v>255</v>
      </c>
      <c r="Z398" s="163" t="s">
        <v>73</v>
      </c>
      <c r="AA398" s="397" t="s">
        <v>4</v>
      </c>
      <c r="AB398" s="397"/>
      <c r="AC398" s="99" t="s">
        <v>18</v>
      </c>
      <c r="AD398" s="106" t="s">
        <v>109</v>
      </c>
      <c r="AE398" s="32"/>
      <c r="AG398" s="372" t="s">
        <v>95</v>
      </c>
      <c r="AH398" s="373"/>
      <c r="AI398" s="373"/>
      <c r="AJ398" s="373"/>
      <c r="AK398" s="373"/>
      <c r="AL398" s="373"/>
      <c r="AM398" s="373"/>
      <c r="AN398" s="373"/>
      <c r="AO398" s="373"/>
      <c r="AP398" s="99" t="s">
        <v>255</v>
      </c>
      <c r="AQ398" s="163" t="s">
        <v>205</v>
      </c>
      <c r="AR398" s="397" t="s">
        <v>4</v>
      </c>
      <c r="AS398" s="397"/>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387" t="s">
        <v>37</v>
      </c>
      <c r="B399" s="388"/>
      <c r="C399" s="388"/>
      <c r="D399" s="388"/>
      <c r="E399" s="388"/>
      <c r="F399" s="388"/>
      <c r="G399" s="388"/>
      <c r="H399" s="388"/>
      <c r="I399" s="388"/>
      <c r="J399" s="22">
        <f>(SUM(J392, J378, J372, H365))*$D$9</f>
        <v>0</v>
      </c>
      <c r="K399" s="394">
        <f>(SUM(K392, L392, K378, L378, K372, L372, K365, L365))*$D$9</f>
        <v>0</v>
      </c>
      <c r="L399" s="394"/>
      <c r="M399" s="16">
        <f>SUM(J399:L399)</f>
        <v>0</v>
      </c>
      <c r="N399" s="6"/>
      <c r="P399" s="387" t="s">
        <v>37</v>
      </c>
      <c r="Q399" s="388"/>
      <c r="R399" s="388"/>
      <c r="S399" s="388"/>
      <c r="T399" s="388"/>
      <c r="U399" s="388"/>
      <c r="V399" s="388"/>
      <c r="W399" s="388"/>
      <c r="X399" s="388"/>
      <c r="Y399" s="119">
        <f>AU319</f>
        <v>0</v>
      </c>
      <c r="Z399" s="67">
        <f>(SUM(Z392, Z378, Z372, X365))*$S$9</f>
        <v>0</v>
      </c>
      <c r="AA399" s="385">
        <f>(SUM(AA392, AB392, AA378, AB378, AA372, AB372, AA365, AB365))*$S$9</f>
        <v>0</v>
      </c>
      <c r="AB399" s="385"/>
      <c r="AC399" s="67">
        <f>SUM(Z399:AB399)</f>
        <v>0</v>
      </c>
      <c r="AD399" s="59">
        <f>M399-AC399</f>
        <v>0</v>
      </c>
      <c r="AE399" s="6"/>
      <c r="AG399" s="387" t="s">
        <v>37</v>
      </c>
      <c r="AH399" s="388"/>
      <c r="AI399" s="388"/>
      <c r="AJ399" s="388"/>
      <c r="AK399" s="388"/>
      <c r="AL399" s="388"/>
      <c r="AM399" s="388"/>
      <c r="AN399" s="388"/>
      <c r="AO399" s="388"/>
      <c r="AP399" s="71">
        <f>AU319</f>
        <v>0</v>
      </c>
      <c r="AQ399" s="156">
        <f>(SUM(AQ392, AQ378, AQ372, AO365))*$D$9</f>
        <v>0</v>
      </c>
      <c r="AR399" s="437">
        <f>(SUM(AR392, AS392, AR378, AS378, AR372, AS372, AR365, AS365))*$D$9</f>
        <v>0</v>
      </c>
      <c r="AS399" s="437"/>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02" t="s">
        <v>96</v>
      </c>
      <c r="B401" s="403"/>
      <c r="C401" s="403"/>
      <c r="D401" s="403"/>
      <c r="E401" s="403"/>
      <c r="F401" s="403"/>
      <c r="G401" s="403"/>
      <c r="H401" s="403"/>
      <c r="I401" s="403"/>
      <c r="J401" s="172">
        <f>SUM(J399, J392, J378, J372, H365)</f>
        <v>0</v>
      </c>
      <c r="K401" s="172">
        <f>SUM(K399, K392, K378, K372, K365)</f>
        <v>0</v>
      </c>
      <c r="L401" s="172">
        <f>SUM(L392, L378, L372, L365)</f>
        <v>0</v>
      </c>
      <c r="M401" s="19">
        <f>SUM(J401:L401)</f>
        <v>0</v>
      </c>
      <c r="N401" s="5"/>
      <c r="P401" s="389" t="s">
        <v>96</v>
      </c>
      <c r="Q401" s="390"/>
      <c r="R401" s="390"/>
      <c r="S401" s="390"/>
      <c r="T401" s="390"/>
      <c r="U401" s="390"/>
      <c r="V401" s="390"/>
      <c r="W401" s="390"/>
      <c r="X401" s="390"/>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8" t="s">
        <v>96</v>
      </c>
      <c r="AH401" s="439"/>
      <c r="AI401" s="439"/>
      <c r="AJ401" s="439"/>
      <c r="AK401" s="439"/>
      <c r="AL401" s="439"/>
      <c r="AM401" s="439"/>
      <c r="AN401" s="439"/>
      <c r="AO401" s="439"/>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440" t="s">
        <v>234</v>
      </c>
      <c r="C404" s="409"/>
      <c r="D404" s="167">
        <f>J401</f>
        <v>0</v>
      </c>
      <c r="F404" s="3"/>
      <c r="G404" s="3"/>
      <c r="O404" s="74"/>
      <c r="P404" s="440" t="s">
        <v>234</v>
      </c>
      <c r="Q404" s="441"/>
      <c r="R404" s="409"/>
      <c r="S404" s="175">
        <f>Z401</f>
        <v>0</v>
      </c>
      <c r="T404" s="408" t="s">
        <v>99</v>
      </c>
      <c r="U404" s="409"/>
      <c r="V404" s="91">
        <f>D404-S404</f>
        <v>0</v>
      </c>
      <c r="W404" s="98"/>
      <c r="X404" s="391"/>
      <c r="Y404" s="391"/>
      <c r="Z404" s="98"/>
      <c r="AA404" s="98"/>
      <c r="AF404" s="74"/>
      <c r="AG404" s="440" t="s">
        <v>184</v>
      </c>
      <c r="AH404" s="409"/>
      <c r="AI404" s="497">
        <f>AQ401</f>
        <v>0</v>
      </c>
      <c r="AJ404" s="499"/>
      <c r="AK404" s="503" t="s">
        <v>189</v>
      </c>
      <c r="AL404" s="503"/>
      <c r="AM404" s="54">
        <f>IF($S$244&lt;&gt;0, S404+AM324-AI404, D404+AM324-AI404)</f>
        <v>0</v>
      </c>
      <c r="AO404" s="234" t="s">
        <v>84</v>
      </c>
      <c r="AP404" s="447"/>
      <c r="AQ404" s="448"/>
      <c r="AR404" s="504" t="s">
        <v>85</v>
      </c>
      <c r="AS404" s="505"/>
    </row>
    <row r="405" spans="1:47" x14ac:dyDescent="0.35">
      <c r="B405" s="446" t="s">
        <v>235</v>
      </c>
      <c r="C405" s="406"/>
      <c r="D405" s="168">
        <f>K401</f>
        <v>0</v>
      </c>
      <c r="F405" s="3"/>
      <c r="G405" s="3"/>
      <c r="O405" s="74"/>
      <c r="P405" s="446" t="s">
        <v>235</v>
      </c>
      <c r="Q405" s="445"/>
      <c r="R405" s="406"/>
      <c r="S405" s="176">
        <f>AA401</f>
        <v>0</v>
      </c>
      <c r="T405" s="410" t="s">
        <v>100</v>
      </c>
      <c r="U405" s="406"/>
      <c r="V405" s="92">
        <f>D405-S405</f>
        <v>0</v>
      </c>
      <c r="W405" s="98"/>
      <c r="X405" s="392"/>
      <c r="Y405" s="392"/>
      <c r="Z405" s="392"/>
      <c r="AA405" s="392"/>
      <c r="AF405" s="74"/>
      <c r="AG405" s="446" t="s">
        <v>185</v>
      </c>
      <c r="AH405" s="406"/>
      <c r="AI405" s="491">
        <f>AR401</f>
        <v>0</v>
      </c>
      <c r="AJ405" s="492"/>
      <c r="AK405" s="406" t="s">
        <v>190</v>
      </c>
      <c r="AL405" s="407"/>
      <c r="AM405" s="45">
        <f>IF($S$244&lt;&gt;0, S405+AM325-AI405, D405+AM325-AI405)</f>
        <v>0</v>
      </c>
      <c r="AO405" s="78" t="s">
        <v>86</v>
      </c>
      <c r="AP405" s="366"/>
      <c r="AQ405" s="366"/>
      <c r="AR405" s="366"/>
      <c r="AS405" s="436"/>
    </row>
    <row r="406" spans="1:47" ht="16" thickBot="1" x14ac:dyDescent="0.4">
      <c r="B406" s="446" t="s">
        <v>133</v>
      </c>
      <c r="C406" s="406"/>
      <c r="D406" s="168">
        <f>L401</f>
        <v>0</v>
      </c>
      <c r="F406" s="3"/>
      <c r="G406" s="3"/>
      <c r="O406" s="74"/>
      <c r="P406" s="446" t="s">
        <v>133</v>
      </c>
      <c r="Q406" s="445"/>
      <c r="R406" s="406"/>
      <c r="S406" s="176">
        <f>AB401</f>
        <v>0</v>
      </c>
      <c r="T406" s="410" t="s">
        <v>101</v>
      </c>
      <c r="U406" s="406"/>
      <c r="V406" s="92">
        <f>D406-S406</f>
        <v>0</v>
      </c>
      <c r="W406" s="98"/>
      <c r="X406" s="391"/>
      <c r="Y406" s="391"/>
      <c r="Z406" s="98"/>
      <c r="AA406" s="98"/>
      <c r="AF406" s="74"/>
      <c r="AG406" s="446" t="s">
        <v>186</v>
      </c>
      <c r="AH406" s="406"/>
      <c r="AI406" s="491">
        <f>AS401</f>
        <v>0</v>
      </c>
      <c r="AJ406" s="492"/>
      <c r="AK406" s="406" t="s">
        <v>191</v>
      </c>
      <c r="AL406" s="407"/>
      <c r="AM406" s="45">
        <f>IF($S$244&lt;&gt;0, S406+AM326-AI406, D406+AM326-AI406)</f>
        <v>0</v>
      </c>
      <c r="AO406" s="79" t="s">
        <v>87</v>
      </c>
      <c r="AP406" s="449"/>
      <c r="AQ406" s="450"/>
      <c r="AR406" s="495" t="s">
        <v>85</v>
      </c>
      <c r="AS406" s="496"/>
    </row>
    <row r="407" spans="1:47" ht="16" thickBot="1" x14ac:dyDescent="0.4">
      <c r="B407" s="446" t="s">
        <v>236</v>
      </c>
      <c r="C407" s="406"/>
      <c r="D407" s="168">
        <f>K401+L401</f>
        <v>0</v>
      </c>
      <c r="F407" s="3"/>
      <c r="G407" s="3"/>
      <c r="O407" s="74"/>
      <c r="P407" s="446" t="s">
        <v>236</v>
      </c>
      <c r="Q407" s="445"/>
      <c r="R407" s="406"/>
      <c r="S407" s="176">
        <f>SUM(S405:S406)</f>
        <v>0</v>
      </c>
      <c r="T407" s="410" t="s">
        <v>102</v>
      </c>
      <c r="U407" s="406"/>
      <c r="V407" s="92">
        <f>D407-S407</f>
        <v>0</v>
      </c>
      <c r="W407" s="26"/>
      <c r="X407" s="26"/>
      <c r="Y407" s="26"/>
      <c r="Z407" s="26"/>
      <c r="AA407" s="26"/>
      <c r="AF407" s="74"/>
      <c r="AG407" s="446" t="s">
        <v>187</v>
      </c>
      <c r="AH407" s="406"/>
      <c r="AI407" s="491">
        <f>AI405+AI406</f>
        <v>0</v>
      </c>
      <c r="AJ407" s="492"/>
      <c r="AK407" s="406" t="s">
        <v>193</v>
      </c>
      <c r="AL407" s="407"/>
      <c r="AM407" s="45">
        <f>IF($S$244&lt;&gt;0, S407+AM327-AI407, D407+AM327-AI407)</f>
        <v>0</v>
      </c>
      <c r="AO407" s="26"/>
      <c r="AP407" s="26"/>
      <c r="AQ407" s="26"/>
      <c r="AR407" s="26"/>
      <c r="AS407" s="26"/>
    </row>
    <row r="408" spans="1:47" ht="16" thickBot="1" x14ac:dyDescent="0.4">
      <c r="B408" s="446" t="s">
        <v>237</v>
      </c>
      <c r="C408" s="406"/>
      <c r="D408" s="168">
        <f>M401</f>
        <v>0</v>
      </c>
      <c r="F408" s="3"/>
      <c r="G408" s="3"/>
      <c r="O408" s="74"/>
      <c r="P408" s="446" t="s">
        <v>237</v>
      </c>
      <c r="Q408" s="445"/>
      <c r="R408" s="406"/>
      <c r="S408" s="176">
        <f>AC401</f>
        <v>0</v>
      </c>
      <c r="T408" s="430" t="s">
        <v>103</v>
      </c>
      <c r="U408" s="431"/>
      <c r="V408" s="139">
        <f>D408-S408</f>
        <v>0</v>
      </c>
      <c r="W408" s="466"/>
      <c r="X408" s="466"/>
      <c r="Y408" s="392"/>
      <c r="Z408" s="392"/>
      <c r="AA408" s="392"/>
      <c r="AF408" s="74"/>
      <c r="AG408" s="446" t="s">
        <v>270</v>
      </c>
      <c r="AH408" s="406"/>
      <c r="AI408" s="491">
        <f>AT401</f>
        <v>0</v>
      </c>
      <c r="AJ408" s="492"/>
      <c r="AK408" s="431" t="s">
        <v>271</v>
      </c>
      <c r="AL408" s="401"/>
      <c r="AM408" s="43">
        <f>IF($S$244&lt;&gt;0, S408+AM328-AI408, D408+AM328-AI408)</f>
        <v>0</v>
      </c>
      <c r="AO408" s="479" t="s">
        <v>88</v>
      </c>
      <c r="AP408" s="480"/>
      <c r="AQ408" s="509"/>
      <c r="AR408" s="509"/>
      <c r="AS408" s="510"/>
    </row>
    <row r="409" spans="1:47" x14ac:dyDescent="0.35">
      <c r="B409" s="446" t="s">
        <v>167</v>
      </c>
      <c r="C409" s="406"/>
      <c r="D409" s="85" t="e">
        <f>L401/(L401+K401)</f>
        <v>#DIV/0!</v>
      </c>
      <c r="F409" s="3"/>
      <c r="G409" s="3"/>
      <c r="O409" s="74"/>
      <c r="P409" s="446" t="s">
        <v>167</v>
      </c>
      <c r="Q409" s="445"/>
      <c r="R409" s="406"/>
      <c r="S409" s="166" t="e">
        <f>AB401/(AA401+AB401)</f>
        <v>#DIV/0!</v>
      </c>
      <c r="T409" s="29"/>
      <c r="U409" s="29"/>
      <c r="V409" s="97"/>
      <c r="AF409" s="74"/>
      <c r="AG409" s="446" t="s">
        <v>201</v>
      </c>
      <c r="AH409" s="406"/>
      <c r="AI409" s="493" t="e">
        <f>AQ399/AQ401</f>
        <v>#DIV/0!</v>
      </c>
      <c r="AJ409" s="494"/>
      <c r="AK409" s="165"/>
    </row>
    <row r="410" spans="1:47" ht="16" thickBot="1" x14ac:dyDescent="0.4">
      <c r="B410" s="464" t="s">
        <v>138</v>
      </c>
      <c r="C410" s="431"/>
      <c r="D410" s="37" t="e">
        <f>D413 &amp; D414 &amp; D415</f>
        <v>#DIV/0!</v>
      </c>
      <c r="F410" s="3"/>
      <c r="G410" s="3"/>
      <c r="O410" s="74"/>
      <c r="P410" s="464" t="s">
        <v>138</v>
      </c>
      <c r="Q410" s="465"/>
      <c r="R410" s="431"/>
      <c r="S410" s="123" t="e">
        <f>S413 &amp; S414 &amp; S415</f>
        <v>#DIV/0!</v>
      </c>
      <c r="T410" s="29"/>
      <c r="U410" s="29"/>
      <c r="AF410" s="74"/>
      <c r="AG410" s="464" t="s">
        <v>202</v>
      </c>
      <c r="AH410" s="431"/>
      <c r="AI410" s="475" t="e">
        <f>(AR399)/(AR401+AS401)</f>
        <v>#DIV/0!</v>
      </c>
      <c r="AJ410" s="476"/>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53" t="s">
        <v>92</v>
      </c>
      <c r="B418" s="454"/>
      <c r="C418" s="454"/>
      <c r="D418" s="454"/>
      <c r="E418" s="454"/>
      <c r="F418" s="454"/>
      <c r="G418" s="454"/>
      <c r="H418" s="454"/>
      <c r="I418" s="454"/>
      <c r="J418" s="454"/>
      <c r="K418" s="454"/>
      <c r="L418" s="454"/>
      <c r="M418" s="455"/>
      <c r="P418" s="415" t="s">
        <v>256</v>
      </c>
      <c r="Q418" s="416"/>
      <c r="R418" s="416"/>
      <c r="S418" s="416"/>
      <c r="T418" s="416"/>
      <c r="U418" s="416"/>
      <c r="V418" s="416"/>
      <c r="W418" s="416"/>
      <c r="X418" s="416"/>
      <c r="Y418" s="416"/>
      <c r="Z418" s="416"/>
      <c r="AA418" s="416"/>
      <c r="AB418" s="416"/>
      <c r="AC418" s="416"/>
      <c r="AD418" s="417"/>
      <c r="AG418" s="500" t="s">
        <v>272</v>
      </c>
      <c r="AH418" s="501"/>
      <c r="AI418" s="501"/>
      <c r="AJ418" s="501"/>
      <c r="AK418" s="501"/>
      <c r="AL418" s="501"/>
      <c r="AM418" s="501"/>
      <c r="AN418" s="501"/>
      <c r="AO418" s="501"/>
      <c r="AP418" s="501"/>
      <c r="AQ418" s="501"/>
      <c r="AR418" s="501"/>
      <c r="AS418" s="501"/>
      <c r="AT418" s="501"/>
      <c r="AU418" s="502"/>
    </row>
    <row r="419" spans="1:47" s="21" customFormat="1" x14ac:dyDescent="0.35">
      <c r="A419" s="365" t="s">
        <v>208</v>
      </c>
      <c r="B419" s="366"/>
      <c r="C419" s="366"/>
      <c r="D419" s="366"/>
      <c r="E419" s="366"/>
      <c r="F419" s="366"/>
      <c r="G419" s="366"/>
      <c r="H419" s="366"/>
      <c r="I419" s="366"/>
      <c r="J419" s="366"/>
      <c r="K419" s="366"/>
      <c r="L419" s="366"/>
      <c r="M419" s="436"/>
      <c r="P419" s="365" t="s">
        <v>257</v>
      </c>
      <c r="Q419" s="366"/>
      <c r="R419" s="366"/>
      <c r="S419" s="366"/>
      <c r="T419" s="366"/>
      <c r="U419" s="366"/>
      <c r="V419" s="366"/>
      <c r="W419" s="366"/>
      <c r="X419" s="366"/>
      <c r="Y419" s="366"/>
      <c r="Z419" s="366"/>
      <c r="AA419" s="366"/>
      <c r="AB419" s="366"/>
      <c r="AC419" s="366"/>
      <c r="AD419" s="436"/>
      <c r="AG419" s="365" t="s">
        <v>272</v>
      </c>
      <c r="AH419" s="366"/>
      <c r="AI419" s="366"/>
      <c r="AJ419" s="366"/>
      <c r="AK419" s="366"/>
      <c r="AL419" s="366"/>
      <c r="AM419" s="366"/>
      <c r="AN419" s="366"/>
      <c r="AO419" s="366"/>
      <c r="AP419" s="366"/>
      <c r="AQ419" s="366"/>
      <c r="AR419" s="366"/>
      <c r="AS419" s="366"/>
      <c r="AT419" s="366"/>
      <c r="AU419" s="436"/>
    </row>
    <row r="420" spans="1:47" s="96" customFormat="1" x14ac:dyDescent="0.35">
      <c r="A420" s="365" t="s">
        <v>238</v>
      </c>
      <c r="B420" s="366"/>
      <c r="C420" s="413"/>
      <c r="D420" s="413"/>
      <c r="E420" s="413"/>
      <c r="F420" s="413"/>
      <c r="G420" s="100" t="s">
        <v>239</v>
      </c>
      <c r="H420" s="413"/>
      <c r="I420" s="413"/>
      <c r="J420" s="413"/>
      <c r="K420" s="413"/>
      <c r="L420" s="413"/>
      <c r="M420" s="420"/>
      <c r="P420" s="365" t="s">
        <v>238</v>
      </c>
      <c r="Q420" s="366"/>
      <c r="R420" s="413"/>
      <c r="S420" s="413"/>
      <c r="T420" s="413"/>
      <c r="U420" s="413"/>
      <c r="V420" s="413"/>
      <c r="W420" s="100" t="s">
        <v>239</v>
      </c>
      <c r="X420" s="413"/>
      <c r="Y420" s="413"/>
      <c r="Z420" s="413"/>
      <c r="AA420" s="413"/>
      <c r="AB420" s="413"/>
      <c r="AC420" s="413"/>
      <c r="AD420" s="420"/>
      <c r="AG420" s="365" t="s">
        <v>238</v>
      </c>
      <c r="AH420" s="366"/>
      <c r="AI420" s="413"/>
      <c r="AJ420" s="413"/>
      <c r="AK420" s="413"/>
      <c r="AL420" s="413"/>
      <c r="AM420" s="413"/>
      <c r="AN420" s="100" t="s">
        <v>239</v>
      </c>
      <c r="AO420" s="413"/>
      <c r="AP420" s="413"/>
      <c r="AQ420" s="413"/>
      <c r="AR420" s="413"/>
      <c r="AS420" s="413"/>
      <c r="AT420" s="413"/>
      <c r="AU420" s="420"/>
    </row>
    <row r="421" spans="1:47" x14ac:dyDescent="0.35">
      <c r="A421" s="365" t="s">
        <v>0</v>
      </c>
      <c r="B421" s="366"/>
      <c r="C421" s="414"/>
      <c r="D421" s="414"/>
      <c r="E421" s="414"/>
      <c r="F421" s="414"/>
      <c r="G421" s="414"/>
      <c r="H421" s="414"/>
      <c r="I421" s="414"/>
      <c r="J421" s="414"/>
      <c r="K421" s="414"/>
      <c r="L421" s="414"/>
      <c r="M421" s="422"/>
      <c r="P421" s="365" t="s">
        <v>0</v>
      </c>
      <c r="Q421" s="366"/>
      <c r="R421" s="414"/>
      <c r="S421" s="414"/>
      <c r="T421" s="414"/>
      <c r="U421" s="414"/>
      <c r="V421" s="414"/>
      <c r="W421" s="414"/>
      <c r="X421" s="414"/>
      <c r="Y421" s="414"/>
      <c r="Z421" s="414"/>
      <c r="AA421" s="414"/>
      <c r="AB421" s="414"/>
      <c r="AC421" s="414"/>
      <c r="AD421" s="422"/>
      <c r="AG421" s="365" t="s">
        <v>0</v>
      </c>
      <c r="AH421" s="366"/>
      <c r="AI421" s="414"/>
      <c r="AJ421" s="414"/>
      <c r="AK421" s="414"/>
      <c r="AL421" s="414"/>
      <c r="AM421" s="414"/>
      <c r="AN421" s="414"/>
      <c r="AO421" s="414"/>
      <c r="AP421" s="414"/>
      <c r="AQ421" s="414"/>
      <c r="AR421" s="414"/>
      <c r="AS421" s="414"/>
      <c r="AT421" s="414"/>
      <c r="AU421" s="422"/>
    </row>
    <row r="422" spans="1:47" x14ac:dyDescent="0.35">
      <c r="A422" s="365" t="s">
        <v>91</v>
      </c>
      <c r="B422" s="366"/>
      <c r="C422" s="414"/>
      <c r="D422" s="414"/>
      <c r="E422" s="414"/>
      <c r="F422" s="414"/>
      <c r="G422" s="414"/>
      <c r="H422" s="414"/>
      <c r="I422" s="414"/>
      <c r="J422" s="414"/>
      <c r="K422" s="414"/>
      <c r="L422" s="414"/>
      <c r="M422" s="422"/>
      <c r="P422" s="365" t="s">
        <v>91</v>
      </c>
      <c r="Q422" s="366"/>
      <c r="R422" s="414"/>
      <c r="S422" s="414"/>
      <c r="T422" s="414"/>
      <c r="U422" s="414"/>
      <c r="V422" s="414"/>
      <c r="W422" s="414"/>
      <c r="X422" s="414"/>
      <c r="Y422" s="414"/>
      <c r="Z422" s="414"/>
      <c r="AA422" s="414"/>
      <c r="AB422" s="414"/>
      <c r="AC422" s="414"/>
      <c r="AD422" s="422"/>
      <c r="AG422" s="365" t="s">
        <v>91</v>
      </c>
      <c r="AH422" s="366"/>
      <c r="AI422" s="414"/>
      <c r="AJ422" s="414"/>
      <c r="AK422" s="414"/>
      <c r="AL422" s="414"/>
      <c r="AM422" s="414"/>
      <c r="AN422" s="414"/>
      <c r="AO422" s="414"/>
      <c r="AP422" s="414"/>
      <c r="AQ422" s="414"/>
      <c r="AR422" s="414"/>
      <c r="AS422" s="414"/>
      <c r="AT422" s="414"/>
      <c r="AU422" s="422"/>
    </row>
    <row r="423" spans="1:47" ht="16" thickBot="1" x14ac:dyDescent="0.4">
      <c r="A423" s="423" t="s">
        <v>2</v>
      </c>
      <c r="B423" s="424"/>
      <c r="C423" s="425"/>
      <c r="D423" s="425"/>
      <c r="E423" s="425"/>
      <c r="F423" s="425"/>
      <c r="G423" s="425"/>
      <c r="H423" s="425"/>
      <c r="I423" s="425"/>
      <c r="J423" s="425"/>
      <c r="K423" s="425"/>
      <c r="L423" s="425"/>
      <c r="M423" s="426"/>
      <c r="P423" s="423" t="s">
        <v>2</v>
      </c>
      <c r="Q423" s="424"/>
      <c r="R423" s="425"/>
      <c r="S423" s="425"/>
      <c r="T423" s="425"/>
      <c r="U423" s="425"/>
      <c r="V423" s="425"/>
      <c r="W423" s="425"/>
      <c r="X423" s="425"/>
      <c r="Y423" s="425"/>
      <c r="Z423" s="425"/>
      <c r="AA423" s="425"/>
      <c r="AB423" s="425"/>
      <c r="AC423" s="425"/>
      <c r="AD423" s="426"/>
      <c r="AG423" s="423" t="s">
        <v>2</v>
      </c>
      <c r="AH423" s="424"/>
      <c r="AI423" s="425"/>
      <c r="AJ423" s="425"/>
      <c r="AK423" s="425"/>
      <c r="AL423" s="425"/>
      <c r="AM423" s="425"/>
      <c r="AN423" s="425"/>
      <c r="AO423" s="425"/>
      <c r="AP423" s="425"/>
      <c r="AQ423" s="425"/>
      <c r="AR423" s="425"/>
      <c r="AS423" s="425"/>
      <c r="AT423" s="425"/>
      <c r="AU423" s="426"/>
    </row>
    <row r="424" spans="1:47" ht="16" thickBot="1" x14ac:dyDescent="0.4">
      <c r="F424" s="3"/>
      <c r="G424" s="3"/>
    </row>
    <row r="425" spans="1:47" s="21" customFormat="1" x14ac:dyDescent="0.35">
      <c r="A425" s="372" t="s">
        <v>79</v>
      </c>
      <c r="B425" s="373"/>
      <c r="C425" s="373"/>
      <c r="D425" s="373"/>
      <c r="E425" s="373"/>
      <c r="F425" s="373"/>
      <c r="G425" s="373"/>
      <c r="H425" s="373"/>
      <c r="I425" s="373"/>
      <c r="J425" s="373"/>
      <c r="K425" s="373"/>
      <c r="L425" s="373"/>
      <c r="M425" s="427"/>
      <c r="P425" s="372" t="s">
        <v>79</v>
      </c>
      <c r="Q425" s="373"/>
      <c r="R425" s="373"/>
      <c r="S425" s="373"/>
      <c r="T425" s="373"/>
      <c r="U425" s="373"/>
      <c r="V425" s="373"/>
      <c r="W425" s="373"/>
      <c r="X425" s="373"/>
      <c r="Y425" s="373"/>
      <c r="Z425" s="373"/>
      <c r="AA425" s="373"/>
      <c r="AB425" s="373"/>
      <c r="AC425" s="373"/>
      <c r="AD425" s="427"/>
      <c r="AG425" s="372" t="s">
        <v>79</v>
      </c>
      <c r="AH425" s="373"/>
      <c r="AI425" s="373"/>
      <c r="AJ425" s="373"/>
      <c r="AK425" s="373"/>
      <c r="AL425" s="373"/>
      <c r="AM425" s="373"/>
      <c r="AN425" s="373"/>
      <c r="AO425" s="373"/>
      <c r="AP425" s="373"/>
      <c r="AQ425" s="373"/>
      <c r="AR425" s="373"/>
      <c r="AS425" s="373"/>
      <c r="AT425" s="373"/>
      <c r="AU425" s="427"/>
    </row>
    <row r="426" spans="1:47" s="21" customFormat="1" x14ac:dyDescent="0.35">
      <c r="A426" s="103"/>
      <c r="B426" s="101" t="s">
        <v>80</v>
      </c>
      <c r="C426" s="371" t="s">
        <v>13</v>
      </c>
      <c r="D426" s="371"/>
      <c r="E426" s="101" t="s">
        <v>14</v>
      </c>
      <c r="F426" s="101" t="s">
        <v>164</v>
      </c>
      <c r="G426" s="101" t="s">
        <v>64</v>
      </c>
      <c r="H426" s="108" t="s">
        <v>144</v>
      </c>
      <c r="I426" s="101" t="s">
        <v>76</v>
      </c>
      <c r="J426" s="101" t="s">
        <v>77</v>
      </c>
      <c r="K426" s="108" t="s">
        <v>78</v>
      </c>
      <c r="L426" s="101" t="s">
        <v>143</v>
      </c>
      <c r="M426" s="41" t="s">
        <v>18</v>
      </c>
      <c r="P426" s="103"/>
      <c r="Q426" s="101" t="s">
        <v>80</v>
      </c>
      <c r="R426" s="371" t="s">
        <v>13</v>
      </c>
      <c r="S426" s="371"/>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371" t="s">
        <v>13</v>
      </c>
      <c r="AJ426" s="371"/>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66"/>
      <c r="D427" s="366"/>
      <c r="E427" s="100"/>
      <c r="F427" s="13">
        <v>0</v>
      </c>
      <c r="G427" s="13">
        <v>0</v>
      </c>
      <c r="H427" s="14">
        <f>SUM(F427:G427)</f>
        <v>0</v>
      </c>
      <c r="I427" s="13">
        <v>0</v>
      </c>
      <c r="J427" s="13">
        <v>0</v>
      </c>
      <c r="K427" s="14">
        <f>SUM(I427:J427)</f>
        <v>0</v>
      </c>
      <c r="L427" s="13">
        <v>0</v>
      </c>
      <c r="M427" s="15">
        <f>SUM(H427, K427, L427)</f>
        <v>0</v>
      </c>
      <c r="N427" s="5"/>
      <c r="P427" s="157">
        <v>1</v>
      </c>
      <c r="Q427" s="104"/>
      <c r="R427" s="366"/>
      <c r="S427" s="366"/>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6"/>
      <c r="AJ427" s="366"/>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66"/>
      <c r="D428" s="366"/>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6"/>
      <c r="S428" s="366"/>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6"/>
      <c r="AJ428" s="366"/>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66"/>
      <c r="D429" s="366"/>
      <c r="E429" s="100"/>
      <c r="F429" s="13">
        <v>0</v>
      </c>
      <c r="G429" s="13">
        <v>0</v>
      </c>
      <c r="H429" s="14">
        <f t="shared" si="291"/>
        <v>0</v>
      </c>
      <c r="I429" s="13">
        <v>0</v>
      </c>
      <c r="J429" s="13">
        <v>0</v>
      </c>
      <c r="K429" s="14">
        <f t="shared" si="292"/>
        <v>0</v>
      </c>
      <c r="L429" s="13">
        <v>0</v>
      </c>
      <c r="M429" s="15">
        <f t="shared" si="293"/>
        <v>0</v>
      </c>
      <c r="N429" s="5"/>
      <c r="P429" s="157">
        <v>3</v>
      </c>
      <c r="Q429" s="104"/>
      <c r="R429" s="366"/>
      <c r="S429" s="366"/>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6"/>
      <c r="AJ429" s="366"/>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66"/>
      <c r="D430" s="366"/>
      <c r="E430" s="100"/>
      <c r="F430" s="13">
        <v>0</v>
      </c>
      <c r="G430" s="13">
        <v>0</v>
      </c>
      <c r="H430" s="14">
        <f>SUM(F430:G430)</f>
        <v>0</v>
      </c>
      <c r="I430" s="13">
        <v>0</v>
      </c>
      <c r="J430" s="13">
        <v>0</v>
      </c>
      <c r="K430" s="14">
        <f t="shared" si="292"/>
        <v>0</v>
      </c>
      <c r="L430" s="13">
        <v>0</v>
      </c>
      <c r="M430" s="15">
        <f t="shared" si="293"/>
        <v>0</v>
      </c>
      <c r="N430" s="5"/>
      <c r="P430" s="157">
        <v>4</v>
      </c>
      <c r="Q430" s="104"/>
      <c r="R430" s="366"/>
      <c r="S430" s="366"/>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6"/>
      <c r="AJ430" s="366"/>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66"/>
      <c r="D431" s="366"/>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6"/>
      <c r="S431" s="366"/>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6"/>
      <c r="AJ431" s="366"/>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66"/>
      <c r="D432" s="366"/>
      <c r="E432" s="100"/>
      <c r="F432" s="13">
        <v>0</v>
      </c>
      <c r="G432" s="13">
        <v>0</v>
      </c>
      <c r="H432" s="14">
        <f t="shared" si="300"/>
        <v>0</v>
      </c>
      <c r="I432" s="13">
        <v>0</v>
      </c>
      <c r="J432" s="13">
        <v>0</v>
      </c>
      <c r="K432" s="14">
        <f t="shared" si="292"/>
        <v>0</v>
      </c>
      <c r="L432" s="13">
        <v>0</v>
      </c>
      <c r="M432" s="15">
        <f t="shared" si="293"/>
        <v>0</v>
      </c>
      <c r="N432" s="5"/>
      <c r="P432" s="157">
        <v>6</v>
      </c>
      <c r="Q432" s="104"/>
      <c r="R432" s="366"/>
      <c r="S432" s="366"/>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6"/>
      <c r="AJ432" s="366"/>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459" t="s">
        <v>173</v>
      </c>
      <c r="B433" s="414"/>
      <c r="C433" s="366">
        <v>0</v>
      </c>
      <c r="D433" s="366"/>
      <c r="E433" s="100"/>
      <c r="F433" s="13">
        <v>0</v>
      </c>
      <c r="G433" s="13">
        <v>0</v>
      </c>
      <c r="H433" s="14">
        <f t="shared" si="300"/>
        <v>0</v>
      </c>
      <c r="I433" s="13">
        <v>0</v>
      </c>
      <c r="J433" s="13">
        <v>0</v>
      </c>
      <c r="K433" s="14">
        <f t="shared" si="292"/>
        <v>0</v>
      </c>
      <c r="L433" s="13">
        <v>0</v>
      </c>
      <c r="M433" s="15">
        <f t="shared" si="293"/>
        <v>0</v>
      </c>
      <c r="N433" s="5"/>
      <c r="P433" s="459" t="s">
        <v>173</v>
      </c>
      <c r="Q433" s="414"/>
      <c r="R433" s="366">
        <v>0</v>
      </c>
      <c r="S433" s="366"/>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9" t="s">
        <v>173</v>
      </c>
      <c r="AH433" s="414"/>
      <c r="AI433" s="366">
        <v>0</v>
      </c>
      <c r="AJ433" s="366"/>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457" t="s">
        <v>199</v>
      </c>
      <c r="B434" s="458"/>
      <c r="C434" s="456">
        <f>COUNTA(B427:B432)+C433</f>
        <v>0</v>
      </c>
      <c r="D434" s="456"/>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69">
        <f>COUNTA(Q427:Q432)+R433</f>
        <v>0</v>
      </c>
      <c r="S434" s="36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1">
        <f>COUNTA(AH427:AH432)+AI433</f>
        <v>0</v>
      </c>
      <c r="AJ434" s="421"/>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72" t="s">
        <v>179</v>
      </c>
      <c r="B436" s="373"/>
      <c r="C436" s="373"/>
      <c r="D436" s="373"/>
      <c r="E436" s="373"/>
      <c r="F436" s="373"/>
      <c r="G436" s="373"/>
      <c r="H436" s="373"/>
      <c r="I436" s="373"/>
      <c r="J436" s="373"/>
      <c r="K436" s="373"/>
      <c r="L436" s="373"/>
      <c r="M436" s="427"/>
      <c r="P436" s="372" t="s">
        <v>179</v>
      </c>
      <c r="Q436" s="373"/>
      <c r="R436" s="373"/>
      <c r="S436" s="373"/>
      <c r="T436" s="373"/>
      <c r="U436" s="373"/>
      <c r="V436" s="373"/>
      <c r="W436" s="373"/>
      <c r="X436" s="373"/>
      <c r="Y436" s="373"/>
      <c r="Z436" s="373"/>
      <c r="AA436" s="373"/>
      <c r="AB436" s="373"/>
      <c r="AC436" s="373"/>
      <c r="AD436" s="106"/>
      <c r="AG436" s="372" t="s">
        <v>179</v>
      </c>
      <c r="AH436" s="373"/>
      <c r="AI436" s="373"/>
      <c r="AJ436" s="373"/>
      <c r="AK436" s="373"/>
      <c r="AL436" s="373"/>
      <c r="AM436" s="373"/>
      <c r="AN436" s="373"/>
      <c r="AO436" s="373"/>
      <c r="AP436" s="373"/>
      <c r="AQ436" s="373"/>
      <c r="AR436" s="373"/>
      <c r="AS436" s="373"/>
      <c r="AT436" s="373"/>
      <c r="AU436" s="106"/>
    </row>
    <row r="437" spans="1:47" s="21" customFormat="1" ht="31.5" customHeight="1" x14ac:dyDescent="0.35">
      <c r="A437" s="418" t="s">
        <v>181</v>
      </c>
      <c r="B437" s="371"/>
      <c r="C437" s="371" t="s">
        <v>13</v>
      </c>
      <c r="D437" s="371"/>
      <c r="E437" s="101" t="s">
        <v>14</v>
      </c>
      <c r="F437" s="101" t="s">
        <v>164</v>
      </c>
      <c r="G437" s="101" t="s">
        <v>64</v>
      </c>
      <c r="H437" s="108" t="s">
        <v>144</v>
      </c>
      <c r="I437" s="101" t="s">
        <v>76</v>
      </c>
      <c r="J437" s="101" t="s">
        <v>77</v>
      </c>
      <c r="K437" s="108" t="s">
        <v>78</v>
      </c>
      <c r="L437" s="101" t="s">
        <v>143</v>
      </c>
      <c r="M437" s="41" t="s">
        <v>18</v>
      </c>
      <c r="P437" s="418" t="s">
        <v>181</v>
      </c>
      <c r="Q437" s="371"/>
      <c r="R437" s="371" t="s">
        <v>13</v>
      </c>
      <c r="S437" s="371"/>
      <c r="T437" s="101" t="s">
        <v>14</v>
      </c>
      <c r="U437" s="108" t="s">
        <v>258</v>
      </c>
      <c r="V437" s="101" t="s">
        <v>164</v>
      </c>
      <c r="W437" s="101" t="s">
        <v>64</v>
      </c>
      <c r="X437" s="108" t="s">
        <v>144</v>
      </c>
      <c r="Y437" s="101" t="s">
        <v>76</v>
      </c>
      <c r="Z437" s="101" t="s">
        <v>77</v>
      </c>
      <c r="AA437" s="108" t="s">
        <v>78</v>
      </c>
      <c r="AB437" s="101" t="s">
        <v>143</v>
      </c>
      <c r="AC437" s="108" t="s">
        <v>18</v>
      </c>
      <c r="AD437" s="41" t="s">
        <v>109</v>
      </c>
      <c r="AG437" s="418" t="s">
        <v>181</v>
      </c>
      <c r="AH437" s="371"/>
      <c r="AI437" s="371" t="s">
        <v>13</v>
      </c>
      <c r="AJ437" s="371"/>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65">
        <v>0</v>
      </c>
      <c r="B438" s="366"/>
      <c r="C438" s="366" t="s">
        <v>19</v>
      </c>
      <c r="D438" s="366"/>
      <c r="E438" s="100"/>
      <c r="F438" s="13">
        <v>0</v>
      </c>
      <c r="G438" s="13">
        <v>0</v>
      </c>
      <c r="H438" s="14">
        <f>SUM(F438:G438)</f>
        <v>0</v>
      </c>
      <c r="I438" s="13">
        <v>0</v>
      </c>
      <c r="J438" s="13">
        <v>0</v>
      </c>
      <c r="K438" s="14">
        <f>SUM(I438:J438)</f>
        <v>0</v>
      </c>
      <c r="L438" s="13">
        <v>0</v>
      </c>
      <c r="M438" s="15">
        <f>SUM(H438, K438, L438)</f>
        <v>0</v>
      </c>
      <c r="N438" s="6"/>
      <c r="P438" s="365">
        <v>0</v>
      </c>
      <c r="Q438" s="366"/>
      <c r="R438" s="366" t="s">
        <v>19</v>
      </c>
      <c r="S438" s="366"/>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5">
        <v>0</v>
      </c>
      <c r="AH438" s="366"/>
      <c r="AI438" s="366" t="s">
        <v>19</v>
      </c>
      <c r="AJ438" s="366"/>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65">
        <v>0</v>
      </c>
      <c r="B439" s="366"/>
      <c r="C439" s="366" t="s">
        <v>20</v>
      </c>
      <c r="D439" s="366"/>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5">
        <v>0</v>
      </c>
      <c r="Q439" s="366"/>
      <c r="R439" s="366" t="s">
        <v>20</v>
      </c>
      <c r="S439" s="366"/>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5">
        <v>0</v>
      </c>
      <c r="AH439" s="366"/>
      <c r="AI439" s="366" t="s">
        <v>20</v>
      </c>
      <c r="AJ439" s="366"/>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65">
        <v>0</v>
      </c>
      <c r="B440" s="366"/>
      <c r="C440" s="366" t="s">
        <v>21</v>
      </c>
      <c r="D440" s="366"/>
      <c r="E440" s="100"/>
      <c r="F440" s="13">
        <v>0</v>
      </c>
      <c r="G440" s="13">
        <v>0</v>
      </c>
      <c r="H440" s="14">
        <f>SUM(F440:G440)</f>
        <v>0</v>
      </c>
      <c r="I440" s="13">
        <v>0</v>
      </c>
      <c r="J440" s="13">
        <v>0</v>
      </c>
      <c r="K440" s="14">
        <f>SUM(I440:J440)</f>
        <v>0</v>
      </c>
      <c r="L440" s="13">
        <v>0</v>
      </c>
      <c r="M440" s="15">
        <f>SUM(H440, K440, L440)</f>
        <v>0</v>
      </c>
      <c r="N440" s="6"/>
      <c r="P440" s="365">
        <v>0</v>
      </c>
      <c r="Q440" s="366"/>
      <c r="R440" s="366" t="s">
        <v>21</v>
      </c>
      <c r="S440" s="366"/>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5">
        <v>0</v>
      </c>
      <c r="AH440" s="366"/>
      <c r="AI440" s="366" t="s">
        <v>21</v>
      </c>
      <c r="AJ440" s="366"/>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65">
        <v>0</v>
      </c>
      <c r="B441" s="366"/>
      <c r="C441" s="366" t="s">
        <v>22</v>
      </c>
      <c r="D441" s="366"/>
      <c r="E441" s="100"/>
      <c r="F441" s="13">
        <v>0</v>
      </c>
      <c r="G441" s="13">
        <v>0</v>
      </c>
      <c r="H441" s="14">
        <f t="shared" ref="H441:H442" si="317">SUM(F441:G441)</f>
        <v>0</v>
      </c>
      <c r="I441" s="13">
        <v>0</v>
      </c>
      <c r="J441" s="13">
        <v>0</v>
      </c>
      <c r="K441" s="14">
        <f t="shared" si="310"/>
        <v>0</v>
      </c>
      <c r="L441" s="13">
        <v>0</v>
      </c>
      <c r="M441" s="15">
        <f t="shared" si="311"/>
        <v>0</v>
      </c>
      <c r="N441" s="6"/>
      <c r="P441" s="365">
        <v>0</v>
      </c>
      <c r="Q441" s="366"/>
      <c r="R441" s="366" t="s">
        <v>22</v>
      </c>
      <c r="S441" s="366"/>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5">
        <v>0</v>
      </c>
      <c r="AH441" s="366"/>
      <c r="AI441" s="366" t="s">
        <v>22</v>
      </c>
      <c r="AJ441" s="366"/>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65">
        <v>0</v>
      </c>
      <c r="B442" s="366"/>
      <c r="C442" s="366" t="s">
        <v>23</v>
      </c>
      <c r="D442" s="366"/>
      <c r="E442" s="100"/>
      <c r="F442" s="13">
        <v>0</v>
      </c>
      <c r="G442" s="13">
        <v>0</v>
      </c>
      <c r="H442" s="14">
        <f t="shared" si="317"/>
        <v>0</v>
      </c>
      <c r="I442" s="13">
        <v>0</v>
      </c>
      <c r="J442" s="13">
        <v>0</v>
      </c>
      <c r="K442" s="14">
        <f t="shared" si="310"/>
        <v>0</v>
      </c>
      <c r="L442" s="13">
        <v>0</v>
      </c>
      <c r="M442" s="15">
        <f t="shared" si="311"/>
        <v>0</v>
      </c>
      <c r="N442" s="6"/>
      <c r="P442" s="365">
        <v>0</v>
      </c>
      <c r="Q442" s="366"/>
      <c r="R442" s="366" t="s">
        <v>23</v>
      </c>
      <c r="S442" s="366"/>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5">
        <v>0</v>
      </c>
      <c r="AH442" s="366"/>
      <c r="AI442" s="366" t="s">
        <v>23</v>
      </c>
      <c r="AJ442" s="366"/>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456">
        <f>SUM(A438:B442)</f>
        <v>0</v>
      </c>
      <c r="D443" s="456"/>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69">
        <f>SUM(P438:Q442)</f>
        <v>0</v>
      </c>
      <c r="S443" s="36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1">
        <f>SUM(AG438:AH442)</f>
        <v>0</v>
      </c>
      <c r="AJ443" s="421"/>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452"/>
      <c r="B444" s="452"/>
      <c r="C444" s="452"/>
      <c r="D444" s="452"/>
      <c r="E444" s="452"/>
      <c r="F444" s="452"/>
      <c r="G444" s="452"/>
      <c r="H444" s="452"/>
      <c r="I444" s="452"/>
      <c r="J444" s="452"/>
      <c r="K444" s="452"/>
      <c r="L444" s="452"/>
      <c r="M444" s="452"/>
      <c r="N444" s="6"/>
      <c r="P444" s="452"/>
      <c r="Q444" s="452"/>
      <c r="R444" s="452"/>
      <c r="S444" s="452"/>
      <c r="T444" s="452"/>
      <c r="U444" s="452"/>
      <c r="V444" s="452"/>
      <c r="W444" s="452"/>
      <c r="X444" s="452"/>
      <c r="Y444" s="452"/>
      <c r="Z444" s="452"/>
      <c r="AA444" s="452"/>
      <c r="AB444" s="452"/>
      <c r="AC444" s="452"/>
      <c r="AD444" s="452"/>
      <c r="AE444" s="6"/>
      <c r="AG444" s="452"/>
      <c r="AH444" s="452"/>
      <c r="AI444" s="452"/>
      <c r="AJ444" s="452"/>
      <c r="AK444" s="452"/>
      <c r="AL444" s="452"/>
      <c r="AM444" s="452"/>
      <c r="AN444" s="452"/>
      <c r="AO444" s="452"/>
      <c r="AP444" s="452"/>
      <c r="AQ444" s="452"/>
      <c r="AR444" s="452"/>
      <c r="AS444" s="452"/>
      <c r="AT444" s="452"/>
      <c r="AU444" s="452"/>
    </row>
    <row r="445" spans="1:47" ht="16" thickBot="1" x14ac:dyDescent="0.4">
      <c r="A445" s="462" t="s">
        <v>180</v>
      </c>
      <c r="B445" s="463"/>
      <c r="C445" s="463"/>
      <c r="D445" s="463"/>
      <c r="E445" s="463"/>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60" t="s">
        <v>180</v>
      </c>
      <c r="Q445" s="461"/>
      <c r="R445" s="461"/>
      <c r="S445" s="461"/>
      <c r="T445" s="461"/>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60" t="s">
        <v>180</v>
      </c>
      <c r="AH445" s="461"/>
      <c r="AI445" s="461"/>
      <c r="AJ445" s="461"/>
      <c r="AK445" s="461"/>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72" t="s">
        <v>93</v>
      </c>
      <c r="B447" s="373"/>
      <c r="C447" s="373"/>
      <c r="D447" s="373"/>
      <c r="E447" s="373"/>
      <c r="F447" s="373"/>
      <c r="G447" s="373"/>
      <c r="H447" s="373"/>
      <c r="I447" s="373"/>
      <c r="J447" s="373"/>
      <c r="K447" s="373"/>
      <c r="L447" s="373"/>
      <c r="M447" s="427"/>
      <c r="P447" s="372" t="s">
        <v>93</v>
      </c>
      <c r="Q447" s="373"/>
      <c r="R447" s="373"/>
      <c r="S447" s="373"/>
      <c r="T447" s="373"/>
      <c r="U447" s="373"/>
      <c r="V447" s="373"/>
      <c r="W447" s="373"/>
      <c r="X447" s="373"/>
      <c r="Y447" s="373"/>
      <c r="Z447" s="373"/>
      <c r="AA447" s="373"/>
      <c r="AB447" s="373"/>
      <c r="AC447" s="373"/>
      <c r="AD447" s="106"/>
      <c r="AG447" s="372" t="s">
        <v>93</v>
      </c>
      <c r="AH447" s="373"/>
      <c r="AI447" s="373"/>
      <c r="AJ447" s="373"/>
      <c r="AK447" s="373"/>
      <c r="AL447" s="373"/>
      <c r="AM447" s="373"/>
      <c r="AN447" s="373"/>
      <c r="AO447" s="373"/>
      <c r="AP447" s="373"/>
      <c r="AQ447" s="373"/>
      <c r="AR447" s="373"/>
      <c r="AS447" s="373"/>
      <c r="AT447" s="373"/>
      <c r="AU447" s="106"/>
    </row>
    <row r="448" spans="1:47" s="21" customFormat="1" x14ac:dyDescent="0.35">
      <c r="A448" s="381" t="s">
        <v>24</v>
      </c>
      <c r="B448" s="382"/>
      <c r="C448" s="382"/>
      <c r="D448" s="382"/>
      <c r="E448" s="382"/>
      <c r="F448" s="382"/>
      <c r="G448" s="382"/>
      <c r="H448" s="382"/>
      <c r="I448" s="382"/>
      <c r="J448" s="101" t="s">
        <v>17</v>
      </c>
      <c r="K448" s="101" t="s">
        <v>15</v>
      </c>
      <c r="L448" s="101" t="s">
        <v>16</v>
      </c>
      <c r="M448" s="41" t="s">
        <v>18</v>
      </c>
      <c r="P448" s="381" t="s">
        <v>24</v>
      </c>
      <c r="Q448" s="382"/>
      <c r="R448" s="382"/>
      <c r="S448" s="382"/>
      <c r="T448" s="382"/>
      <c r="U448" s="382"/>
      <c r="V448" s="382"/>
      <c r="W448" s="382"/>
      <c r="X448" s="382"/>
      <c r="Y448" s="108" t="s">
        <v>258</v>
      </c>
      <c r="Z448" s="101" t="s">
        <v>73</v>
      </c>
      <c r="AA448" s="101" t="s">
        <v>15</v>
      </c>
      <c r="AB448" s="101" t="s">
        <v>16</v>
      </c>
      <c r="AC448" s="108" t="s">
        <v>18</v>
      </c>
      <c r="AD448" s="41" t="s">
        <v>109</v>
      </c>
      <c r="AG448" s="381" t="s">
        <v>24</v>
      </c>
      <c r="AH448" s="382"/>
      <c r="AI448" s="382"/>
      <c r="AJ448" s="382"/>
      <c r="AK448" s="382"/>
      <c r="AL448" s="382"/>
      <c r="AM448" s="382"/>
      <c r="AN448" s="382"/>
      <c r="AO448" s="382"/>
      <c r="AP448" s="108" t="s">
        <v>258</v>
      </c>
      <c r="AQ448" s="101" t="s">
        <v>204</v>
      </c>
      <c r="AR448" s="101" t="s">
        <v>15</v>
      </c>
      <c r="AS448" s="101" t="s">
        <v>16</v>
      </c>
      <c r="AT448" s="108" t="s">
        <v>206</v>
      </c>
      <c r="AU448" s="41" t="s">
        <v>261</v>
      </c>
    </row>
    <row r="449" spans="1:47" x14ac:dyDescent="0.35">
      <c r="A449" s="8">
        <v>1</v>
      </c>
      <c r="B449" s="366"/>
      <c r="C449" s="366"/>
      <c r="D449" s="366"/>
      <c r="E449" s="366"/>
      <c r="F449" s="366"/>
      <c r="G449" s="366"/>
      <c r="H449" s="366"/>
      <c r="I449" s="366"/>
      <c r="J449" s="13">
        <v>0</v>
      </c>
      <c r="K449" s="13">
        <v>0</v>
      </c>
      <c r="L449" s="13">
        <v>0</v>
      </c>
      <c r="M449" s="15">
        <f>SUM(J449:L449)</f>
        <v>0</v>
      </c>
      <c r="N449" s="6"/>
      <c r="P449" s="8">
        <v>1</v>
      </c>
      <c r="Q449" s="366"/>
      <c r="R449" s="366"/>
      <c r="S449" s="366"/>
      <c r="T449" s="366"/>
      <c r="U449" s="366"/>
      <c r="V449" s="366"/>
      <c r="W449" s="366"/>
      <c r="X449" s="366"/>
      <c r="Y449" s="95">
        <f>AU369</f>
        <v>0</v>
      </c>
      <c r="Z449" s="13">
        <v>0</v>
      </c>
      <c r="AA449" s="13">
        <v>0</v>
      </c>
      <c r="AB449" s="13">
        <v>0</v>
      </c>
      <c r="AC449" s="60">
        <f>SUM(Z449:AB449)</f>
        <v>0</v>
      </c>
      <c r="AD449" s="61">
        <f>M449-AC449</f>
        <v>0</v>
      </c>
      <c r="AE449" s="6"/>
      <c r="AG449" s="8">
        <v>1</v>
      </c>
      <c r="AH449" s="366"/>
      <c r="AI449" s="366"/>
      <c r="AJ449" s="366"/>
      <c r="AK449" s="366"/>
      <c r="AL449" s="366"/>
      <c r="AM449" s="366"/>
      <c r="AN449" s="366"/>
      <c r="AO449" s="366"/>
      <c r="AP449" s="70">
        <f>AU369</f>
        <v>0</v>
      </c>
      <c r="AQ449" s="13">
        <v>0</v>
      </c>
      <c r="AR449" s="13">
        <v>0</v>
      </c>
      <c r="AS449" s="13">
        <v>0</v>
      </c>
      <c r="AT449" s="44">
        <f>SUM(AQ449:AS449)</f>
        <v>0</v>
      </c>
      <c r="AU449" s="45">
        <f>IF($S$457&lt;&gt;0, AC449+AP449-AT449, M449+AP449-AT449)</f>
        <v>0</v>
      </c>
    </row>
    <row r="450" spans="1:47" x14ac:dyDescent="0.35">
      <c r="A450" s="8">
        <v>2</v>
      </c>
      <c r="B450" s="376"/>
      <c r="C450" s="376"/>
      <c r="D450" s="376"/>
      <c r="E450" s="376"/>
      <c r="F450" s="376"/>
      <c r="G450" s="376"/>
      <c r="H450" s="376"/>
      <c r="I450" s="376"/>
      <c r="J450" s="13">
        <v>0</v>
      </c>
      <c r="K450" s="13">
        <v>0</v>
      </c>
      <c r="L450" s="13">
        <v>0</v>
      </c>
      <c r="M450" s="15">
        <f>SUM(J450:L450)</f>
        <v>0</v>
      </c>
      <c r="N450" s="6"/>
      <c r="P450" s="8">
        <v>2</v>
      </c>
      <c r="Q450" s="376"/>
      <c r="R450" s="376"/>
      <c r="S450" s="376"/>
      <c r="T450" s="376"/>
      <c r="U450" s="376"/>
      <c r="V450" s="376"/>
      <c r="W450" s="376"/>
      <c r="X450" s="376"/>
      <c r="Y450" s="95">
        <f>AU370</f>
        <v>0</v>
      </c>
      <c r="Z450" s="13">
        <v>0</v>
      </c>
      <c r="AA450" s="13">
        <v>0</v>
      </c>
      <c r="AB450" s="13">
        <v>0</v>
      </c>
      <c r="AC450" s="60">
        <f>SUM(Z450:AB450)</f>
        <v>0</v>
      </c>
      <c r="AD450" s="61">
        <f>M450-AC450</f>
        <v>0</v>
      </c>
      <c r="AE450" s="6"/>
      <c r="AG450" s="8">
        <v>2</v>
      </c>
      <c r="AH450" s="376"/>
      <c r="AI450" s="376"/>
      <c r="AJ450" s="376"/>
      <c r="AK450" s="376"/>
      <c r="AL450" s="376"/>
      <c r="AM450" s="376"/>
      <c r="AN450" s="376"/>
      <c r="AO450" s="376"/>
      <c r="AP450" s="70">
        <f>AU370</f>
        <v>0</v>
      </c>
      <c r="AQ450" s="13">
        <v>0</v>
      </c>
      <c r="AR450" s="13">
        <v>0</v>
      </c>
      <c r="AS450" s="13">
        <v>0</v>
      </c>
      <c r="AT450" s="44">
        <f>SUM(AQ450:AS450)</f>
        <v>0</v>
      </c>
      <c r="AU450" s="45">
        <f>IF($S$457&lt;&gt;0, AC450+AP450-AT450, M450+AP450-AT450)</f>
        <v>0</v>
      </c>
    </row>
    <row r="451" spans="1:47" x14ac:dyDescent="0.35">
      <c r="A451" s="8">
        <v>3</v>
      </c>
      <c r="B451" s="376"/>
      <c r="C451" s="376"/>
      <c r="D451" s="376"/>
      <c r="E451" s="376"/>
      <c r="F451" s="376"/>
      <c r="G451" s="376"/>
      <c r="H451" s="376"/>
      <c r="I451" s="376"/>
      <c r="J451" s="13">
        <v>0</v>
      </c>
      <c r="K451" s="13">
        <v>0</v>
      </c>
      <c r="L451" s="13">
        <v>0</v>
      </c>
      <c r="M451" s="15">
        <f>SUM(J451:L451)</f>
        <v>0</v>
      </c>
      <c r="N451" s="6"/>
      <c r="P451" s="8">
        <v>3</v>
      </c>
      <c r="Q451" s="376"/>
      <c r="R451" s="376"/>
      <c r="S451" s="376"/>
      <c r="T451" s="376"/>
      <c r="U451" s="376"/>
      <c r="V451" s="376"/>
      <c r="W451" s="376"/>
      <c r="X451" s="376"/>
      <c r="Y451" s="95">
        <f>AU371</f>
        <v>0</v>
      </c>
      <c r="Z451" s="13">
        <v>0</v>
      </c>
      <c r="AA451" s="13">
        <v>0</v>
      </c>
      <c r="AB451" s="13">
        <v>0</v>
      </c>
      <c r="AC451" s="60">
        <f>SUM(Z451:AB451)</f>
        <v>0</v>
      </c>
      <c r="AD451" s="61">
        <f>M451-AC451</f>
        <v>0</v>
      </c>
      <c r="AE451" s="6"/>
      <c r="AG451" s="8">
        <v>3</v>
      </c>
      <c r="AH451" s="376"/>
      <c r="AI451" s="376"/>
      <c r="AJ451" s="376"/>
      <c r="AK451" s="376"/>
      <c r="AL451" s="376"/>
      <c r="AM451" s="376"/>
      <c r="AN451" s="376"/>
      <c r="AO451" s="376"/>
      <c r="AP451" s="70">
        <f>AU371</f>
        <v>0</v>
      </c>
      <c r="AQ451" s="13">
        <v>0</v>
      </c>
      <c r="AR451" s="13">
        <v>0</v>
      </c>
      <c r="AS451" s="13">
        <v>0</v>
      </c>
      <c r="AT451" s="44">
        <f>SUM(AQ451:AS451)</f>
        <v>0</v>
      </c>
      <c r="AU451" s="45">
        <f>IF($S$457&lt;&gt;0, AC451+AP451-AT451, M451+AP451-AT451)</f>
        <v>0</v>
      </c>
    </row>
    <row r="452" spans="1:47" ht="16" thickBot="1" x14ac:dyDescent="0.4">
      <c r="A452" s="379" t="s">
        <v>25</v>
      </c>
      <c r="B452" s="380"/>
      <c r="C452" s="380"/>
      <c r="D452" s="380"/>
      <c r="E452" s="380"/>
      <c r="F452" s="380"/>
      <c r="G452" s="380"/>
      <c r="H452" s="380"/>
      <c r="I452" s="380"/>
      <c r="J452" s="22">
        <f>SUM(J449:J451)</f>
        <v>0</v>
      </c>
      <c r="K452" s="22">
        <f t="shared" ref="K452:L452" si="330">SUM(K449:K451)</f>
        <v>0</v>
      </c>
      <c r="L452" s="22">
        <f t="shared" si="330"/>
        <v>0</v>
      </c>
      <c r="M452" s="16">
        <f>SUM(J452:L452)</f>
        <v>0</v>
      </c>
      <c r="N452" s="6"/>
      <c r="P452" s="379" t="s">
        <v>25</v>
      </c>
      <c r="Q452" s="380"/>
      <c r="R452" s="380"/>
      <c r="S452" s="380"/>
      <c r="T452" s="380"/>
      <c r="U452" s="380"/>
      <c r="V452" s="380"/>
      <c r="W452" s="380"/>
      <c r="X452" s="380"/>
      <c r="Y452" s="119">
        <f>AU372</f>
        <v>0</v>
      </c>
      <c r="Z452" s="67">
        <f>SUM(Z449:Z451)</f>
        <v>0</v>
      </c>
      <c r="AA452" s="67">
        <f t="shared" ref="AA452:AD452" si="331">SUM(AA449:AA451)</f>
        <v>0</v>
      </c>
      <c r="AB452" s="67">
        <f t="shared" si="331"/>
        <v>0</v>
      </c>
      <c r="AC452" s="67">
        <f t="shared" si="331"/>
        <v>0</v>
      </c>
      <c r="AD452" s="59">
        <f t="shared" si="331"/>
        <v>0</v>
      </c>
      <c r="AE452" s="6"/>
      <c r="AG452" s="379" t="s">
        <v>25</v>
      </c>
      <c r="AH452" s="380"/>
      <c r="AI452" s="380"/>
      <c r="AJ452" s="380"/>
      <c r="AK452" s="380"/>
      <c r="AL452" s="380"/>
      <c r="AM452" s="380"/>
      <c r="AN452" s="380"/>
      <c r="AO452" s="380"/>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72" t="s">
        <v>33</v>
      </c>
      <c r="B454" s="373"/>
      <c r="C454" s="373"/>
      <c r="D454" s="373"/>
      <c r="E454" s="373"/>
      <c r="F454" s="373"/>
      <c r="G454" s="373"/>
      <c r="H454" s="373"/>
      <c r="I454" s="373"/>
      <c r="J454" s="163" t="s">
        <v>17</v>
      </c>
      <c r="K454" s="163" t="s">
        <v>15</v>
      </c>
      <c r="L454" s="163" t="s">
        <v>16</v>
      </c>
      <c r="M454" s="106" t="s">
        <v>18</v>
      </c>
      <c r="P454" s="372" t="s">
        <v>33</v>
      </c>
      <c r="Q454" s="373"/>
      <c r="R454" s="373"/>
      <c r="S454" s="373"/>
      <c r="T454" s="373"/>
      <c r="U454" s="373"/>
      <c r="V454" s="373"/>
      <c r="W454" s="373"/>
      <c r="X454" s="373"/>
      <c r="Y454" s="99" t="s">
        <v>258</v>
      </c>
      <c r="Z454" s="163" t="s">
        <v>73</v>
      </c>
      <c r="AA454" s="163" t="s">
        <v>15</v>
      </c>
      <c r="AB454" s="163" t="s">
        <v>16</v>
      </c>
      <c r="AC454" s="99" t="s">
        <v>18</v>
      </c>
      <c r="AD454" s="106" t="s">
        <v>109</v>
      </c>
      <c r="AG454" s="372" t="s">
        <v>33</v>
      </c>
      <c r="AH454" s="373"/>
      <c r="AI454" s="373"/>
      <c r="AJ454" s="373"/>
      <c r="AK454" s="373"/>
      <c r="AL454" s="373"/>
      <c r="AM454" s="373"/>
      <c r="AN454" s="373"/>
      <c r="AO454" s="373"/>
      <c r="AP454" s="99" t="s">
        <v>258</v>
      </c>
      <c r="AQ454" s="163" t="s">
        <v>204</v>
      </c>
      <c r="AR454" s="163" t="s">
        <v>15</v>
      </c>
      <c r="AS454" s="163" t="s">
        <v>16</v>
      </c>
      <c r="AT454" s="99" t="s">
        <v>206</v>
      </c>
      <c r="AU454" s="106" t="s">
        <v>261</v>
      </c>
    </row>
    <row r="455" spans="1:47" x14ac:dyDescent="0.35">
      <c r="A455" s="8">
        <v>1</v>
      </c>
      <c r="B455" s="376"/>
      <c r="C455" s="376"/>
      <c r="D455" s="376"/>
      <c r="E455" s="376"/>
      <c r="F455" s="376"/>
      <c r="G455" s="376"/>
      <c r="H455" s="376"/>
      <c r="I455" s="376"/>
      <c r="J455" s="13">
        <v>0</v>
      </c>
      <c r="K455" s="13">
        <v>0</v>
      </c>
      <c r="L455" s="13">
        <v>0</v>
      </c>
      <c r="M455" s="15">
        <f>SUM(J455:L455)</f>
        <v>0</v>
      </c>
      <c r="N455" s="6"/>
      <c r="P455" s="8">
        <v>1</v>
      </c>
      <c r="Q455" s="376"/>
      <c r="R455" s="376"/>
      <c r="S455" s="376"/>
      <c r="T455" s="376"/>
      <c r="U455" s="376"/>
      <c r="V455" s="376"/>
      <c r="W455" s="376"/>
      <c r="X455" s="376"/>
      <c r="Y455" s="95">
        <f>AU375</f>
        <v>0</v>
      </c>
      <c r="Z455" s="13">
        <v>0</v>
      </c>
      <c r="AA455" s="13">
        <v>0</v>
      </c>
      <c r="AB455" s="13">
        <v>0</v>
      </c>
      <c r="AC455" s="60">
        <f>SUM(Z455:AB455)</f>
        <v>0</v>
      </c>
      <c r="AD455" s="61">
        <f>M455-AC455</f>
        <v>0</v>
      </c>
      <c r="AE455" s="6"/>
      <c r="AG455" s="8">
        <v>1</v>
      </c>
      <c r="AH455" s="376"/>
      <c r="AI455" s="376"/>
      <c r="AJ455" s="376"/>
      <c r="AK455" s="376"/>
      <c r="AL455" s="376"/>
      <c r="AM455" s="376"/>
      <c r="AN455" s="376"/>
      <c r="AO455" s="376"/>
      <c r="AP455" s="70">
        <f>AU375</f>
        <v>0</v>
      </c>
      <c r="AQ455" s="13">
        <v>0</v>
      </c>
      <c r="AR455" s="13">
        <v>0</v>
      </c>
      <c r="AS455" s="13">
        <v>0</v>
      </c>
      <c r="AT455" s="44">
        <f>SUM(AQ455:AS455)</f>
        <v>0</v>
      </c>
      <c r="AU455" s="45">
        <f>IF($S$484&lt;&gt;0, AC455+AP455-AT455, M455+AP455-AT455)</f>
        <v>0</v>
      </c>
    </row>
    <row r="456" spans="1:47" x14ac:dyDescent="0.35">
      <c r="A456" s="8">
        <v>2</v>
      </c>
      <c r="B456" s="376"/>
      <c r="C456" s="376"/>
      <c r="D456" s="376"/>
      <c r="E456" s="376"/>
      <c r="F456" s="376"/>
      <c r="G456" s="376"/>
      <c r="H456" s="376"/>
      <c r="I456" s="376"/>
      <c r="J456" s="13">
        <v>0</v>
      </c>
      <c r="K456" s="13">
        <v>0</v>
      </c>
      <c r="L456" s="13">
        <v>0</v>
      </c>
      <c r="M456" s="15">
        <f>SUM(J456:L456)</f>
        <v>0</v>
      </c>
      <c r="N456" s="6"/>
      <c r="P456" s="8">
        <v>2</v>
      </c>
      <c r="Q456" s="376"/>
      <c r="R456" s="376"/>
      <c r="S456" s="376"/>
      <c r="T456" s="376"/>
      <c r="U456" s="376"/>
      <c r="V456" s="376"/>
      <c r="W456" s="376"/>
      <c r="X456" s="376"/>
      <c r="Y456" s="95">
        <f>AU376</f>
        <v>0</v>
      </c>
      <c r="Z456" s="13">
        <v>0</v>
      </c>
      <c r="AA456" s="13">
        <v>0</v>
      </c>
      <c r="AB456" s="13">
        <v>0</v>
      </c>
      <c r="AC456" s="60">
        <f>SUM(Z456:AB456)</f>
        <v>0</v>
      </c>
      <c r="AD456" s="61">
        <f>M456-AC456</f>
        <v>0</v>
      </c>
      <c r="AE456" s="6"/>
      <c r="AG456" s="8">
        <v>2</v>
      </c>
      <c r="AH456" s="376"/>
      <c r="AI456" s="376"/>
      <c r="AJ456" s="376"/>
      <c r="AK456" s="376"/>
      <c r="AL456" s="376"/>
      <c r="AM456" s="376"/>
      <c r="AN456" s="376"/>
      <c r="AO456" s="376"/>
      <c r="AP456" s="70">
        <f>AU376</f>
        <v>0</v>
      </c>
      <c r="AQ456" s="13">
        <v>0</v>
      </c>
      <c r="AR456" s="13">
        <v>0</v>
      </c>
      <c r="AS456" s="13">
        <v>0</v>
      </c>
      <c r="AT456" s="44">
        <f>SUM(AQ456:AS456)</f>
        <v>0</v>
      </c>
      <c r="AU456" s="45">
        <f>IF($S$484&lt;&gt;0, AC456+AP456-AT456, M456+AP456-AT456)</f>
        <v>0</v>
      </c>
    </row>
    <row r="457" spans="1:47" x14ac:dyDescent="0.35">
      <c r="A457" s="8">
        <v>3</v>
      </c>
      <c r="B457" s="376"/>
      <c r="C457" s="376"/>
      <c r="D457" s="376"/>
      <c r="E457" s="376"/>
      <c r="F457" s="376"/>
      <c r="G457" s="376"/>
      <c r="H457" s="376"/>
      <c r="I457" s="376"/>
      <c r="J457" s="13">
        <v>0</v>
      </c>
      <c r="K457" s="13">
        <v>0</v>
      </c>
      <c r="L457" s="13">
        <v>0</v>
      </c>
      <c r="M457" s="15">
        <f>SUM(J457:L457)</f>
        <v>0</v>
      </c>
      <c r="N457" s="6"/>
      <c r="P457" s="8">
        <v>3</v>
      </c>
      <c r="Q457" s="376"/>
      <c r="R457" s="376"/>
      <c r="S457" s="376"/>
      <c r="T457" s="376"/>
      <c r="U457" s="376"/>
      <c r="V457" s="376"/>
      <c r="W457" s="376"/>
      <c r="X457" s="376"/>
      <c r="Y457" s="95">
        <f>AU377</f>
        <v>0</v>
      </c>
      <c r="Z457" s="13">
        <v>0</v>
      </c>
      <c r="AA457" s="13">
        <v>0</v>
      </c>
      <c r="AB457" s="13">
        <v>0</v>
      </c>
      <c r="AC457" s="60">
        <f>SUM(Z457:AB457)</f>
        <v>0</v>
      </c>
      <c r="AD457" s="61">
        <f>M457-AC457</f>
        <v>0</v>
      </c>
      <c r="AE457" s="6"/>
      <c r="AG457" s="8">
        <v>3</v>
      </c>
      <c r="AH457" s="376"/>
      <c r="AI457" s="376"/>
      <c r="AJ457" s="376"/>
      <c r="AK457" s="376"/>
      <c r="AL457" s="376"/>
      <c r="AM457" s="376"/>
      <c r="AN457" s="376"/>
      <c r="AO457" s="376"/>
      <c r="AP457" s="70">
        <f>AU377</f>
        <v>0</v>
      </c>
      <c r="AQ457" s="13">
        <v>0</v>
      </c>
      <c r="AR457" s="13">
        <v>0</v>
      </c>
      <c r="AS457" s="13">
        <v>0</v>
      </c>
      <c r="AT457" s="44">
        <f>SUM(AQ457:AS457)</f>
        <v>0</v>
      </c>
      <c r="AU457" s="45">
        <f>IF($S$484&lt;&gt;0, AC457+AP457-AT457, M457+AP457-AT457)</f>
        <v>0</v>
      </c>
    </row>
    <row r="458" spans="1:47" ht="16" thickBot="1" x14ac:dyDescent="0.4">
      <c r="A458" s="379" t="s">
        <v>26</v>
      </c>
      <c r="B458" s="380"/>
      <c r="C458" s="380"/>
      <c r="D458" s="380"/>
      <c r="E458" s="380"/>
      <c r="F458" s="380"/>
      <c r="G458" s="380"/>
      <c r="H458" s="380"/>
      <c r="I458" s="380"/>
      <c r="J458" s="22">
        <f>SUM(J455:J457)</f>
        <v>0</v>
      </c>
      <c r="K458" s="22">
        <f t="shared" ref="K458:L458" si="333">SUM(K455:K457)</f>
        <v>0</v>
      </c>
      <c r="L458" s="22">
        <f t="shared" si="333"/>
        <v>0</v>
      </c>
      <c r="M458" s="16">
        <f>SUM(J458:L458)</f>
        <v>0</v>
      </c>
      <c r="N458" s="6"/>
      <c r="P458" s="379" t="s">
        <v>26</v>
      </c>
      <c r="Q458" s="380"/>
      <c r="R458" s="380"/>
      <c r="S458" s="380"/>
      <c r="T458" s="380"/>
      <c r="U458" s="380"/>
      <c r="V458" s="380"/>
      <c r="W458" s="380"/>
      <c r="X458" s="380"/>
      <c r="Y458" s="119">
        <f>AU378</f>
        <v>0</v>
      </c>
      <c r="Z458" s="67">
        <f>SUM(Z455:Z457)</f>
        <v>0</v>
      </c>
      <c r="AA458" s="67">
        <f t="shared" ref="AA458:AD458" si="334">SUM(AA455:AA457)</f>
        <v>0</v>
      </c>
      <c r="AB458" s="67">
        <f t="shared" si="334"/>
        <v>0</v>
      </c>
      <c r="AC458" s="67">
        <f t="shared" si="334"/>
        <v>0</v>
      </c>
      <c r="AD458" s="59">
        <f t="shared" si="334"/>
        <v>0</v>
      </c>
      <c r="AE458" s="6"/>
      <c r="AG458" s="379" t="s">
        <v>26</v>
      </c>
      <c r="AH458" s="380"/>
      <c r="AI458" s="380"/>
      <c r="AJ458" s="380"/>
      <c r="AK458" s="380"/>
      <c r="AL458" s="380"/>
      <c r="AM458" s="380"/>
      <c r="AN458" s="380"/>
      <c r="AO458" s="380"/>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72" t="s">
        <v>27</v>
      </c>
      <c r="B460" s="373"/>
      <c r="C460" s="373"/>
      <c r="D460" s="373"/>
      <c r="E460" s="373"/>
      <c r="F460" s="373"/>
      <c r="G460" s="373"/>
      <c r="H460" s="373"/>
      <c r="I460" s="373"/>
      <c r="J460" s="163" t="s">
        <v>17</v>
      </c>
      <c r="K460" s="163" t="s">
        <v>15</v>
      </c>
      <c r="L460" s="163" t="s">
        <v>16</v>
      </c>
      <c r="M460" s="106" t="s">
        <v>18</v>
      </c>
      <c r="P460" s="372" t="s">
        <v>27</v>
      </c>
      <c r="Q460" s="373"/>
      <c r="R460" s="373"/>
      <c r="S460" s="373"/>
      <c r="T460" s="373"/>
      <c r="U460" s="373"/>
      <c r="V460" s="373"/>
      <c r="W460" s="373"/>
      <c r="X460" s="373"/>
      <c r="Y460" s="99" t="s">
        <v>258</v>
      </c>
      <c r="Z460" s="163" t="s">
        <v>73</v>
      </c>
      <c r="AA460" s="163" t="s">
        <v>15</v>
      </c>
      <c r="AB460" s="163" t="s">
        <v>16</v>
      </c>
      <c r="AC460" s="99" t="s">
        <v>18</v>
      </c>
      <c r="AD460" s="106" t="s">
        <v>109</v>
      </c>
      <c r="AG460" s="372" t="s">
        <v>27</v>
      </c>
      <c r="AH460" s="373"/>
      <c r="AI460" s="373"/>
      <c r="AJ460" s="373"/>
      <c r="AK460" s="373"/>
      <c r="AL460" s="373"/>
      <c r="AM460" s="373"/>
      <c r="AN460" s="373"/>
      <c r="AO460" s="373"/>
      <c r="AP460" s="99" t="s">
        <v>258</v>
      </c>
      <c r="AQ460" s="163" t="s">
        <v>204</v>
      </c>
      <c r="AR460" s="163" t="s">
        <v>15</v>
      </c>
      <c r="AS460" s="163" t="s">
        <v>16</v>
      </c>
      <c r="AT460" s="99" t="s">
        <v>206</v>
      </c>
      <c r="AU460" s="106" t="s">
        <v>261</v>
      </c>
    </row>
    <row r="461" spans="1:47" x14ac:dyDescent="0.35">
      <c r="A461" s="8">
        <v>1</v>
      </c>
      <c r="B461" s="7" t="s">
        <v>28</v>
      </c>
      <c r="C461" s="376"/>
      <c r="D461" s="376"/>
      <c r="E461" s="376"/>
      <c r="F461" s="376"/>
      <c r="G461" s="376"/>
      <c r="H461" s="376"/>
      <c r="I461" s="376"/>
      <c r="J461" s="13">
        <v>0</v>
      </c>
      <c r="K461" s="13">
        <v>0</v>
      </c>
      <c r="L461" s="13">
        <v>0</v>
      </c>
      <c r="M461" s="15">
        <f t="shared" ref="M461:M472" si="336">SUM(J461:L461)</f>
        <v>0</v>
      </c>
      <c r="N461" s="6"/>
      <c r="P461" s="8">
        <v>1</v>
      </c>
      <c r="Q461" s="7" t="s">
        <v>28</v>
      </c>
      <c r="R461" s="376"/>
      <c r="S461" s="376"/>
      <c r="T461" s="376"/>
      <c r="U461" s="376"/>
      <c r="V461" s="376"/>
      <c r="W461" s="376"/>
      <c r="X461" s="376"/>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6"/>
      <c r="AJ461" s="376"/>
      <c r="AK461" s="376"/>
      <c r="AL461" s="376"/>
      <c r="AM461" s="376"/>
      <c r="AN461" s="376"/>
      <c r="AO461" s="376"/>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76"/>
      <c r="D462" s="376"/>
      <c r="E462" s="376"/>
      <c r="F462" s="376"/>
      <c r="G462" s="376"/>
      <c r="H462" s="376"/>
      <c r="I462" s="376"/>
      <c r="J462" s="13">
        <v>0</v>
      </c>
      <c r="K462" s="13">
        <v>0</v>
      </c>
      <c r="L462" s="13">
        <v>0</v>
      </c>
      <c r="M462" s="15">
        <f t="shared" si="336"/>
        <v>0</v>
      </c>
      <c r="N462" s="6"/>
      <c r="P462" s="8">
        <v>2</v>
      </c>
      <c r="Q462" s="7" t="s">
        <v>31</v>
      </c>
      <c r="R462" s="376"/>
      <c r="S462" s="376"/>
      <c r="T462" s="376"/>
      <c r="U462" s="376"/>
      <c r="V462" s="376"/>
      <c r="W462" s="376"/>
      <c r="X462" s="376"/>
      <c r="Y462" s="95">
        <f t="shared" si="337"/>
        <v>0</v>
      </c>
      <c r="Z462" s="13">
        <v>0</v>
      </c>
      <c r="AA462" s="13">
        <v>0</v>
      </c>
      <c r="AB462" s="13">
        <v>0</v>
      </c>
      <c r="AC462" s="60">
        <f t="shared" si="338"/>
        <v>0</v>
      </c>
      <c r="AD462" s="61">
        <f t="shared" si="339"/>
        <v>0</v>
      </c>
      <c r="AE462" s="6"/>
      <c r="AG462" s="8">
        <v>2</v>
      </c>
      <c r="AH462" s="7" t="s">
        <v>31</v>
      </c>
      <c r="AI462" s="376"/>
      <c r="AJ462" s="376"/>
      <c r="AK462" s="376"/>
      <c r="AL462" s="376"/>
      <c r="AM462" s="376"/>
      <c r="AN462" s="376"/>
      <c r="AO462" s="376"/>
      <c r="AP462" s="70">
        <f t="shared" si="340"/>
        <v>0</v>
      </c>
      <c r="AQ462" s="13">
        <v>0</v>
      </c>
      <c r="AR462" s="13">
        <v>0</v>
      </c>
      <c r="AS462" s="13">
        <v>0</v>
      </c>
      <c r="AT462" s="44">
        <f t="shared" si="341"/>
        <v>0</v>
      </c>
      <c r="AU462" s="45">
        <f t="shared" si="342"/>
        <v>0</v>
      </c>
    </row>
    <row r="463" spans="1:47" x14ac:dyDescent="0.35">
      <c r="A463" s="8">
        <v>3</v>
      </c>
      <c r="B463" s="7" t="s">
        <v>32</v>
      </c>
      <c r="C463" s="376"/>
      <c r="D463" s="376"/>
      <c r="E463" s="376"/>
      <c r="F463" s="376"/>
      <c r="G463" s="376"/>
      <c r="H463" s="376"/>
      <c r="I463" s="376"/>
      <c r="J463" s="13">
        <v>0</v>
      </c>
      <c r="K463" s="13">
        <v>0</v>
      </c>
      <c r="L463" s="13">
        <v>0</v>
      </c>
      <c r="M463" s="15">
        <f t="shared" si="336"/>
        <v>0</v>
      </c>
      <c r="N463" s="6"/>
      <c r="P463" s="8">
        <v>3</v>
      </c>
      <c r="Q463" s="7" t="s">
        <v>32</v>
      </c>
      <c r="R463" s="376"/>
      <c r="S463" s="376"/>
      <c r="T463" s="376"/>
      <c r="U463" s="376"/>
      <c r="V463" s="376"/>
      <c r="W463" s="376"/>
      <c r="X463" s="376"/>
      <c r="Y463" s="95">
        <f t="shared" si="337"/>
        <v>0</v>
      </c>
      <c r="Z463" s="13">
        <v>0</v>
      </c>
      <c r="AA463" s="13">
        <v>0</v>
      </c>
      <c r="AB463" s="13">
        <v>0</v>
      </c>
      <c r="AC463" s="60">
        <f t="shared" si="338"/>
        <v>0</v>
      </c>
      <c r="AD463" s="61">
        <f t="shared" si="339"/>
        <v>0</v>
      </c>
      <c r="AE463" s="6"/>
      <c r="AG463" s="8">
        <v>3</v>
      </c>
      <c r="AH463" s="7" t="s">
        <v>32</v>
      </c>
      <c r="AI463" s="376"/>
      <c r="AJ463" s="376"/>
      <c r="AK463" s="376"/>
      <c r="AL463" s="376"/>
      <c r="AM463" s="376"/>
      <c r="AN463" s="376"/>
      <c r="AO463" s="376"/>
      <c r="AP463" s="70">
        <f t="shared" si="340"/>
        <v>0</v>
      </c>
      <c r="AQ463" s="13">
        <v>0</v>
      </c>
      <c r="AR463" s="13">
        <v>0</v>
      </c>
      <c r="AS463" s="13">
        <v>0</v>
      </c>
      <c r="AT463" s="44">
        <f t="shared" si="341"/>
        <v>0</v>
      </c>
      <c r="AU463" s="45">
        <f t="shared" si="342"/>
        <v>0</v>
      </c>
    </row>
    <row r="464" spans="1:47" x14ac:dyDescent="0.35">
      <c r="A464" s="8">
        <v>4</v>
      </c>
      <c r="B464" s="7" t="s">
        <v>68</v>
      </c>
      <c r="C464" s="376"/>
      <c r="D464" s="376"/>
      <c r="E464" s="376"/>
      <c r="F464" s="376"/>
      <c r="G464" s="376"/>
      <c r="H464" s="376"/>
      <c r="I464" s="376"/>
      <c r="J464" s="13">
        <v>0</v>
      </c>
      <c r="K464" s="13">
        <v>0</v>
      </c>
      <c r="L464" s="13">
        <v>0</v>
      </c>
      <c r="M464" s="15">
        <f>SUM(J464:L464)</f>
        <v>0</v>
      </c>
      <c r="N464" s="6"/>
      <c r="P464" s="8">
        <v>4</v>
      </c>
      <c r="Q464" s="7" t="s">
        <v>68</v>
      </c>
      <c r="R464" s="376"/>
      <c r="S464" s="376"/>
      <c r="T464" s="376"/>
      <c r="U464" s="376"/>
      <c r="V464" s="376"/>
      <c r="W464" s="376"/>
      <c r="X464" s="376"/>
      <c r="Y464" s="95">
        <f t="shared" si="337"/>
        <v>0</v>
      </c>
      <c r="Z464" s="13">
        <v>0</v>
      </c>
      <c r="AA464" s="13">
        <v>0</v>
      </c>
      <c r="AB464" s="13">
        <v>0</v>
      </c>
      <c r="AC464" s="60">
        <f t="shared" si="338"/>
        <v>0</v>
      </c>
      <c r="AD464" s="61">
        <f t="shared" si="339"/>
        <v>0</v>
      </c>
      <c r="AE464" s="6"/>
      <c r="AG464" s="8">
        <v>4</v>
      </c>
      <c r="AH464" s="7" t="s">
        <v>68</v>
      </c>
      <c r="AI464" s="376"/>
      <c r="AJ464" s="376"/>
      <c r="AK464" s="376"/>
      <c r="AL464" s="376"/>
      <c r="AM464" s="376"/>
      <c r="AN464" s="376"/>
      <c r="AO464" s="376"/>
      <c r="AP464" s="70">
        <f t="shared" si="340"/>
        <v>0</v>
      </c>
      <c r="AQ464" s="13">
        <v>0</v>
      </c>
      <c r="AR464" s="13">
        <v>0</v>
      </c>
      <c r="AS464" s="13">
        <v>0</v>
      </c>
      <c r="AT464" s="44">
        <f t="shared" si="341"/>
        <v>0</v>
      </c>
      <c r="AU464" s="45">
        <f t="shared" si="342"/>
        <v>0</v>
      </c>
    </row>
    <row r="465" spans="1:134" x14ac:dyDescent="0.35">
      <c r="A465" s="8">
        <v>5</v>
      </c>
      <c r="B465" s="7" t="s">
        <v>29</v>
      </c>
      <c r="C465" s="376"/>
      <c r="D465" s="376"/>
      <c r="E465" s="376"/>
      <c r="F465" s="376"/>
      <c r="G465" s="376"/>
      <c r="H465" s="376"/>
      <c r="I465" s="376"/>
      <c r="J465" s="13">
        <v>0</v>
      </c>
      <c r="K465" s="13">
        <v>0</v>
      </c>
      <c r="L465" s="13">
        <v>0</v>
      </c>
      <c r="M465" s="15">
        <f t="shared" si="336"/>
        <v>0</v>
      </c>
      <c r="N465" s="6"/>
      <c r="P465" s="8">
        <v>5</v>
      </c>
      <c r="Q465" s="7" t="s">
        <v>29</v>
      </c>
      <c r="R465" s="376"/>
      <c r="S465" s="376"/>
      <c r="T465" s="376"/>
      <c r="U465" s="376"/>
      <c r="V465" s="376"/>
      <c r="W465" s="376"/>
      <c r="X465" s="376"/>
      <c r="Y465" s="95">
        <f t="shared" si="337"/>
        <v>0</v>
      </c>
      <c r="Z465" s="13">
        <v>0</v>
      </c>
      <c r="AA465" s="13">
        <v>0</v>
      </c>
      <c r="AB465" s="13">
        <v>0</v>
      </c>
      <c r="AC465" s="60">
        <f>SUM(Z465:AB465)</f>
        <v>0</v>
      </c>
      <c r="AD465" s="61">
        <f t="shared" si="339"/>
        <v>0</v>
      </c>
      <c r="AE465" s="6"/>
      <c r="AG465" s="8">
        <v>5</v>
      </c>
      <c r="AH465" s="7" t="s">
        <v>29</v>
      </c>
      <c r="AI465" s="376"/>
      <c r="AJ465" s="376"/>
      <c r="AK465" s="376"/>
      <c r="AL465" s="376"/>
      <c r="AM465" s="376"/>
      <c r="AN465" s="376"/>
      <c r="AO465" s="376"/>
      <c r="AP465" s="70">
        <f t="shared" si="340"/>
        <v>0</v>
      </c>
      <c r="AQ465" s="13">
        <v>0</v>
      </c>
      <c r="AR465" s="13">
        <v>0</v>
      </c>
      <c r="AS465" s="13">
        <v>0</v>
      </c>
      <c r="AT465" s="44">
        <f t="shared" si="341"/>
        <v>0</v>
      </c>
      <c r="AU465" s="45">
        <f t="shared" si="342"/>
        <v>0</v>
      </c>
    </row>
    <row r="466" spans="1:134" x14ac:dyDescent="0.35">
      <c r="A466" s="8">
        <v>6</v>
      </c>
      <c r="B466" s="7" t="s">
        <v>30</v>
      </c>
      <c r="C466" s="376"/>
      <c r="D466" s="376"/>
      <c r="E466" s="376"/>
      <c r="F466" s="376"/>
      <c r="G466" s="376"/>
      <c r="H466" s="376"/>
      <c r="I466" s="376"/>
      <c r="J466" s="13">
        <v>0</v>
      </c>
      <c r="K466" s="13">
        <v>0</v>
      </c>
      <c r="L466" s="13">
        <v>0</v>
      </c>
      <c r="M466" s="15">
        <f t="shared" si="336"/>
        <v>0</v>
      </c>
      <c r="N466" s="6"/>
      <c r="P466" s="8">
        <v>6</v>
      </c>
      <c r="Q466" s="7" t="s">
        <v>30</v>
      </c>
      <c r="R466" s="376"/>
      <c r="S466" s="376"/>
      <c r="T466" s="376"/>
      <c r="U466" s="376"/>
      <c r="V466" s="376"/>
      <c r="W466" s="376"/>
      <c r="X466" s="376"/>
      <c r="Y466" s="95">
        <f t="shared" si="337"/>
        <v>0</v>
      </c>
      <c r="Z466" s="13">
        <v>0</v>
      </c>
      <c r="AA466" s="13">
        <v>0</v>
      </c>
      <c r="AB466" s="13">
        <v>0</v>
      </c>
      <c r="AC466" s="60">
        <f t="shared" si="338"/>
        <v>0</v>
      </c>
      <c r="AD466" s="61">
        <f t="shared" si="339"/>
        <v>0</v>
      </c>
      <c r="AE466" s="6"/>
      <c r="AG466" s="8">
        <v>6</v>
      </c>
      <c r="AH466" s="7" t="s">
        <v>30</v>
      </c>
      <c r="AI466" s="376"/>
      <c r="AJ466" s="376"/>
      <c r="AK466" s="376"/>
      <c r="AL466" s="376"/>
      <c r="AM466" s="376"/>
      <c r="AN466" s="376"/>
      <c r="AO466" s="376"/>
      <c r="AP466" s="70">
        <f t="shared" si="340"/>
        <v>0</v>
      </c>
      <c r="AQ466" s="13">
        <v>0</v>
      </c>
      <c r="AR466" s="13">
        <v>0</v>
      </c>
      <c r="AS466" s="13">
        <v>0</v>
      </c>
      <c r="AT466" s="44">
        <f t="shared" si="341"/>
        <v>0</v>
      </c>
      <c r="AU466" s="45">
        <f t="shared" si="342"/>
        <v>0</v>
      </c>
    </row>
    <row r="467" spans="1:134" x14ac:dyDescent="0.35">
      <c r="A467" s="8">
        <v>7</v>
      </c>
      <c r="B467" s="7" t="s">
        <v>34</v>
      </c>
      <c r="C467" s="376"/>
      <c r="D467" s="376"/>
      <c r="E467" s="376"/>
      <c r="F467" s="376"/>
      <c r="G467" s="376"/>
      <c r="H467" s="376"/>
      <c r="I467" s="376"/>
      <c r="J467" s="13">
        <v>0</v>
      </c>
      <c r="K467" s="13">
        <v>0</v>
      </c>
      <c r="L467" s="13">
        <v>0</v>
      </c>
      <c r="M467" s="15">
        <f t="shared" si="336"/>
        <v>0</v>
      </c>
      <c r="N467" s="6"/>
      <c r="P467" s="8">
        <v>7</v>
      </c>
      <c r="Q467" s="7" t="s">
        <v>34</v>
      </c>
      <c r="R467" s="376"/>
      <c r="S467" s="376"/>
      <c r="T467" s="376"/>
      <c r="U467" s="376"/>
      <c r="V467" s="376"/>
      <c r="W467" s="376"/>
      <c r="X467" s="376"/>
      <c r="Y467" s="95">
        <f t="shared" si="337"/>
        <v>0</v>
      </c>
      <c r="Z467" s="13">
        <v>0</v>
      </c>
      <c r="AA467" s="13">
        <v>0</v>
      </c>
      <c r="AB467" s="13">
        <v>0</v>
      </c>
      <c r="AC467" s="60">
        <f t="shared" si="338"/>
        <v>0</v>
      </c>
      <c r="AD467" s="61">
        <f t="shared" si="339"/>
        <v>0</v>
      </c>
      <c r="AE467" s="6"/>
      <c r="AG467" s="8">
        <v>7</v>
      </c>
      <c r="AH467" s="7" t="s">
        <v>34</v>
      </c>
      <c r="AI467" s="376"/>
      <c r="AJ467" s="376"/>
      <c r="AK467" s="376"/>
      <c r="AL467" s="376"/>
      <c r="AM467" s="376"/>
      <c r="AN467" s="376"/>
      <c r="AO467" s="376"/>
      <c r="AP467" s="70">
        <f t="shared" si="340"/>
        <v>0</v>
      </c>
      <c r="AQ467" s="13">
        <v>0</v>
      </c>
      <c r="AR467" s="13">
        <v>0</v>
      </c>
      <c r="AS467" s="13">
        <v>0</v>
      </c>
      <c r="AT467" s="44">
        <f>SUM(AQ467:AS467)</f>
        <v>0</v>
      </c>
      <c r="AU467" s="45">
        <f t="shared" si="342"/>
        <v>0</v>
      </c>
    </row>
    <row r="468" spans="1:134" x14ac:dyDescent="0.35">
      <c r="A468" s="8">
        <v>8</v>
      </c>
      <c r="B468" s="7" t="s">
        <v>35</v>
      </c>
      <c r="C468" s="376"/>
      <c r="D468" s="376"/>
      <c r="E468" s="376"/>
      <c r="F468" s="376"/>
      <c r="G468" s="376"/>
      <c r="H468" s="376"/>
      <c r="I468" s="376"/>
      <c r="J468" s="13">
        <v>0</v>
      </c>
      <c r="K468" s="13">
        <v>0</v>
      </c>
      <c r="L468" s="13">
        <v>0</v>
      </c>
      <c r="M468" s="15">
        <f t="shared" si="336"/>
        <v>0</v>
      </c>
      <c r="N468" s="6"/>
      <c r="P468" s="8">
        <v>8</v>
      </c>
      <c r="Q468" s="7" t="s">
        <v>35</v>
      </c>
      <c r="R468" s="376"/>
      <c r="S468" s="376"/>
      <c r="T468" s="376"/>
      <c r="U468" s="376"/>
      <c r="V468" s="376"/>
      <c r="W468" s="376"/>
      <c r="X468" s="376"/>
      <c r="Y468" s="95">
        <f t="shared" si="337"/>
        <v>0</v>
      </c>
      <c r="Z468" s="13">
        <v>0</v>
      </c>
      <c r="AA468" s="13">
        <v>0</v>
      </c>
      <c r="AB468" s="13">
        <v>0</v>
      </c>
      <c r="AC468" s="60">
        <f t="shared" si="338"/>
        <v>0</v>
      </c>
      <c r="AD468" s="61">
        <f t="shared" si="339"/>
        <v>0</v>
      </c>
      <c r="AE468" s="6"/>
      <c r="AG468" s="8">
        <v>8</v>
      </c>
      <c r="AH468" s="7" t="s">
        <v>35</v>
      </c>
      <c r="AI468" s="376"/>
      <c r="AJ468" s="376"/>
      <c r="AK468" s="376"/>
      <c r="AL468" s="376"/>
      <c r="AM468" s="376"/>
      <c r="AN468" s="376"/>
      <c r="AO468" s="376"/>
      <c r="AP468" s="70">
        <f t="shared" si="340"/>
        <v>0</v>
      </c>
      <c r="AQ468" s="13">
        <v>0</v>
      </c>
      <c r="AR468" s="13">
        <v>0</v>
      </c>
      <c r="AS468" s="13">
        <v>0</v>
      </c>
      <c r="AT468" s="44">
        <f t="shared" si="341"/>
        <v>0</v>
      </c>
      <c r="AU468" s="45">
        <f t="shared" si="342"/>
        <v>0</v>
      </c>
    </row>
    <row r="469" spans="1:134" x14ac:dyDescent="0.35">
      <c r="A469" s="8">
        <v>9</v>
      </c>
      <c r="B469" s="7" t="s">
        <v>49</v>
      </c>
      <c r="C469" s="376"/>
      <c r="D469" s="376"/>
      <c r="E469" s="376"/>
      <c r="F469" s="376"/>
      <c r="G469" s="376"/>
      <c r="H469" s="376"/>
      <c r="I469" s="376"/>
      <c r="J469" s="13">
        <v>0</v>
      </c>
      <c r="K469" s="13">
        <v>0</v>
      </c>
      <c r="L469" s="13">
        <v>0</v>
      </c>
      <c r="M469" s="15">
        <f t="shared" si="336"/>
        <v>0</v>
      </c>
      <c r="N469" s="6"/>
      <c r="P469" s="8">
        <v>9</v>
      </c>
      <c r="Q469" s="7" t="s">
        <v>49</v>
      </c>
      <c r="R469" s="376"/>
      <c r="S469" s="376"/>
      <c r="T469" s="376"/>
      <c r="U469" s="376"/>
      <c r="V469" s="376"/>
      <c r="W469" s="376"/>
      <c r="X469" s="376"/>
      <c r="Y469" s="95">
        <f t="shared" si="337"/>
        <v>0</v>
      </c>
      <c r="Z469" s="13">
        <v>0</v>
      </c>
      <c r="AA469" s="13">
        <v>0</v>
      </c>
      <c r="AB469" s="13">
        <v>0</v>
      </c>
      <c r="AC469" s="60">
        <f t="shared" si="338"/>
        <v>0</v>
      </c>
      <c r="AD469" s="61">
        <f t="shared" si="339"/>
        <v>0</v>
      </c>
      <c r="AE469" s="6"/>
      <c r="AG469" s="8">
        <v>9</v>
      </c>
      <c r="AH469" s="7" t="s">
        <v>49</v>
      </c>
      <c r="AI469" s="376"/>
      <c r="AJ469" s="376"/>
      <c r="AK469" s="376"/>
      <c r="AL469" s="376"/>
      <c r="AM469" s="376"/>
      <c r="AN469" s="376"/>
      <c r="AO469" s="376"/>
      <c r="AP469" s="70">
        <f t="shared" si="340"/>
        <v>0</v>
      </c>
      <c r="AQ469" s="13">
        <v>0</v>
      </c>
      <c r="AR469" s="13">
        <v>0</v>
      </c>
      <c r="AS469" s="13">
        <v>0</v>
      </c>
      <c r="AT469" s="44">
        <f t="shared" si="341"/>
        <v>0</v>
      </c>
      <c r="AU469" s="45">
        <f t="shared" si="342"/>
        <v>0</v>
      </c>
    </row>
    <row r="470" spans="1:134" x14ac:dyDescent="0.35">
      <c r="A470" s="8">
        <v>10</v>
      </c>
      <c r="B470" s="77" t="s">
        <v>198</v>
      </c>
      <c r="C470" s="376"/>
      <c r="D470" s="376"/>
      <c r="E470" s="376"/>
      <c r="F470" s="376"/>
      <c r="G470" s="376"/>
      <c r="H470" s="376"/>
      <c r="I470" s="376"/>
      <c r="J470" s="13">
        <v>0</v>
      </c>
      <c r="K470" s="13">
        <v>0</v>
      </c>
      <c r="L470" s="13">
        <v>0</v>
      </c>
      <c r="M470" s="15">
        <f t="shared" si="336"/>
        <v>0</v>
      </c>
      <c r="N470" s="6"/>
      <c r="P470" s="8">
        <v>10</v>
      </c>
      <c r="Q470" s="77" t="s">
        <v>198</v>
      </c>
      <c r="R470" s="471"/>
      <c r="S470" s="471"/>
      <c r="T470" s="471"/>
      <c r="U470" s="471"/>
      <c r="V470" s="471"/>
      <c r="W470" s="471"/>
      <c r="X470" s="471"/>
      <c r="Y470" s="95">
        <f t="shared" si="337"/>
        <v>0</v>
      </c>
      <c r="Z470" s="13">
        <v>0</v>
      </c>
      <c r="AA470" s="13">
        <v>0</v>
      </c>
      <c r="AB470" s="13">
        <v>0</v>
      </c>
      <c r="AC470" s="60">
        <f t="shared" si="338"/>
        <v>0</v>
      </c>
      <c r="AD470" s="61">
        <f t="shared" si="339"/>
        <v>0</v>
      </c>
      <c r="AE470" s="6"/>
      <c r="AG470" s="8">
        <v>10</v>
      </c>
      <c r="AH470" s="77" t="s">
        <v>198</v>
      </c>
      <c r="AI470" s="471"/>
      <c r="AJ470" s="471"/>
      <c r="AK470" s="471"/>
      <c r="AL470" s="471"/>
      <c r="AM470" s="471"/>
      <c r="AN470" s="471"/>
      <c r="AO470" s="471"/>
      <c r="AP470" s="70">
        <f t="shared" si="340"/>
        <v>0</v>
      </c>
      <c r="AQ470" s="13">
        <v>0</v>
      </c>
      <c r="AR470" s="13">
        <v>0</v>
      </c>
      <c r="AS470" s="13">
        <v>0</v>
      </c>
      <c r="AT470" s="44">
        <f t="shared" si="341"/>
        <v>0</v>
      </c>
      <c r="AU470" s="45">
        <f t="shared" si="342"/>
        <v>0</v>
      </c>
    </row>
    <row r="471" spans="1:134" x14ac:dyDescent="0.35">
      <c r="A471" s="8">
        <v>11</v>
      </c>
      <c r="B471" s="77" t="s">
        <v>198</v>
      </c>
      <c r="C471" s="376"/>
      <c r="D471" s="376"/>
      <c r="E471" s="376"/>
      <c r="F471" s="376"/>
      <c r="G471" s="376"/>
      <c r="H471" s="376"/>
      <c r="I471" s="376"/>
      <c r="J471" s="13">
        <v>0</v>
      </c>
      <c r="K471" s="13">
        <v>0</v>
      </c>
      <c r="L471" s="13">
        <v>0</v>
      </c>
      <c r="M471" s="15">
        <f t="shared" si="336"/>
        <v>0</v>
      </c>
      <c r="N471" s="6"/>
      <c r="P471" s="8">
        <v>11</v>
      </c>
      <c r="Q471" s="77" t="s">
        <v>198</v>
      </c>
      <c r="R471" s="471"/>
      <c r="S471" s="471"/>
      <c r="T471" s="471"/>
      <c r="U471" s="471"/>
      <c r="V471" s="471"/>
      <c r="W471" s="471"/>
      <c r="X471" s="471"/>
      <c r="Y471" s="95">
        <f t="shared" si="337"/>
        <v>0</v>
      </c>
      <c r="Z471" s="13">
        <v>0</v>
      </c>
      <c r="AA471" s="13">
        <v>0</v>
      </c>
      <c r="AB471" s="13">
        <v>0</v>
      </c>
      <c r="AC471" s="60">
        <f t="shared" si="338"/>
        <v>0</v>
      </c>
      <c r="AD471" s="61">
        <f t="shared" si="339"/>
        <v>0</v>
      </c>
      <c r="AE471" s="6"/>
      <c r="AG471" s="8">
        <v>11</v>
      </c>
      <c r="AH471" s="77" t="s">
        <v>198</v>
      </c>
      <c r="AI471" s="471"/>
      <c r="AJ471" s="471"/>
      <c r="AK471" s="471"/>
      <c r="AL471" s="471"/>
      <c r="AM471" s="471"/>
      <c r="AN471" s="471"/>
      <c r="AO471" s="471"/>
      <c r="AP471" s="70">
        <f t="shared" si="340"/>
        <v>0</v>
      </c>
      <c r="AQ471" s="13">
        <v>0</v>
      </c>
      <c r="AR471" s="13">
        <v>0</v>
      </c>
      <c r="AS471" s="13">
        <v>0</v>
      </c>
      <c r="AT471" s="44">
        <f t="shared" si="341"/>
        <v>0</v>
      </c>
      <c r="AU471" s="45">
        <f t="shared" si="342"/>
        <v>0</v>
      </c>
    </row>
    <row r="472" spans="1:134" ht="16" thickBot="1" x14ac:dyDescent="0.4">
      <c r="A472" s="379" t="s">
        <v>36</v>
      </c>
      <c r="B472" s="380"/>
      <c r="C472" s="380"/>
      <c r="D472" s="380"/>
      <c r="E472" s="380"/>
      <c r="F472" s="380"/>
      <c r="G472" s="380"/>
      <c r="H472" s="380"/>
      <c r="I472" s="380"/>
      <c r="J472" s="22">
        <f>SUM(J461:J471)</f>
        <v>0</v>
      </c>
      <c r="K472" s="22">
        <f t="shared" ref="K472:L472" si="343">SUM(K461:K471)</f>
        <v>0</v>
      </c>
      <c r="L472" s="22">
        <f t="shared" si="343"/>
        <v>0</v>
      </c>
      <c r="M472" s="16">
        <f t="shared" si="336"/>
        <v>0</v>
      </c>
      <c r="N472" s="6"/>
      <c r="P472" s="379" t="s">
        <v>36</v>
      </c>
      <c r="Q472" s="380"/>
      <c r="R472" s="380"/>
      <c r="S472" s="380"/>
      <c r="T472" s="380"/>
      <c r="U472" s="380"/>
      <c r="V472" s="380"/>
      <c r="W472" s="380"/>
      <c r="X472" s="380"/>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9" t="s">
        <v>36</v>
      </c>
      <c r="AH472" s="380"/>
      <c r="AI472" s="380"/>
      <c r="AJ472" s="380"/>
      <c r="AK472" s="380"/>
      <c r="AL472" s="380"/>
      <c r="AM472" s="380"/>
      <c r="AN472" s="380"/>
      <c r="AO472" s="380"/>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396" t="s">
        <v>175</v>
      </c>
      <c r="B475" s="397"/>
      <c r="C475" s="397"/>
      <c r="D475" s="397"/>
      <c r="E475" s="397"/>
      <c r="F475" s="397"/>
      <c r="G475" s="397"/>
      <c r="H475" s="397"/>
      <c r="I475" s="397"/>
      <c r="J475" s="24">
        <f>SUM(J472,J458,J452,H445)</f>
        <v>0</v>
      </c>
      <c r="K475" s="24">
        <f>SUM(K472,K458,K452,K445)</f>
        <v>0</v>
      </c>
      <c r="L475" s="24">
        <f>SUM(L472,L458,L452,L445)</f>
        <v>0</v>
      </c>
      <c r="M475" s="25">
        <f>SUM(J475:L475)</f>
        <v>0</v>
      </c>
      <c r="N475" s="6"/>
      <c r="P475" s="396" t="s">
        <v>175</v>
      </c>
      <c r="Q475" s="397"/>
      <c r="R475" s="397"/>
      <c r="S475" s="397"/>
      <c r="T475" s="397"/>
      <c r="U475" s="397"/>
      <c r="V475" s="397"/>
      <c r="W475" s="397"/>
      <c r="X475" s="397"/>
      <c r="Y475" s="118">
        <f>AU395</f>
        <v>0</v>
      </c>
      <c r="Z475" s="65">
        <f>SUM(Z472, Z458, Z452, X445)</f>
        <v>0</v>
      </c>
      <c r="AA475" s="65">
        <f>SUM(AA472, AA458, AA452, AA445)</f>
        <v>0</v>
      </c>
      <c r="AB475" s="65">
        <f>SUM(AB472, AB458, AB452, AB445, )</f>
        <v>0</v>
      </c>
      <c r="AC475" s="65">
        <f>SUM(Z475:AB475)</f>
        <v>0</v>
      </c>
      <c r="AD475" s="66">
        <f>M475-AC475</f>
        <v>0</v>
      </c>
      <c r="AE475" s="5"/>
      <c r="AG475" s="396" t="s">
        <v>175</v>
      </c>
      <c r="AH475" s="397"/>
      <c r="AI475" s="397"/>
      <c r="AJ475" s="397"/>
      <c r="AK475" s="397"/>
      <c r="AL475" s="397"/>
      <c r="AM475" s="397"/>
      <c r="AN475" s="397"/>
      <c r="AO475" s="397"/>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387" t="s">
        <v>176</v>
      </c>
      <c r="B476" s="388"/>
      <c r="C476" s="388"/>
      <c r="D476" s="388"/>
      <c r="E476" s="388"/>
      <c r="F476" s="388"/>
      <c r="G476" s="388"/>
      <c r="H476" s="388"/>
      <c r="I476" s="388"/>
      <c r="J476" s="394">
        <f xml:space="preserve"> SUM(K472, L472, K458, L458, K452, L452, K445, L445)</f>
        <v>0</v>
      </c>
      <c r="K476" s="394"/>
      <c r="L476" s="394"/>
      <c r="M476" s="395"/>
      <c r="N476" s="6"/>
      <c r="P476" s="387" t="s">
        <v>176</v>
      </c>
      <c r="Q476" s="388"/>
      <c r="R476" s="388"/>
      <c r="S476" s="388"/>
      <c r="T476" s="388"/>
      <c r="U476" s="388"/>
      <c r="V476" s="388"/>
      <c r="W476" s="388"/>
      <c r="X476" s="388"/>
      <c r="Y476" s="119">
        <f>AU396</f>
        <v>0</v>
      </c>
      <c r="Z476" s="385">
        <f>SUM(AA472, AB472, AA458, AB458, AA452, AB452, AA445, AB445)</f>
        <v>0</v>
      </c>
      <c r="AA476" s="385"/>
      <c r="AB476" s="385"/>
      <c r="AC476" s="385"/>
      <c r="AD476" s="59">
        <f>J476-Z476</f>
        <v>0</v>
      </c>
      <c r="AE476" s="6"/>
      <c r="AG476" s="387" t="s">
        <v>176</v>
      </c>
      <c r="AH476" s="388"/>
      <c r="AI476" s="388"/>
      <c r="AJ476" s="388"/>
      <c r="AK476" s="388"/>
      <c r="AL476" s="388"/>
      <c r="AM476" s="388"/>
      <c r="AN476" s="388"/>
      <c r="AO476" s="388"/>
      <c r="AP476" s="71">
        <f>AU396</f>
        <v>0</v>
      </c>
      <c r="AQ476" s="451">
        <f>SUM( AR472, AS472, AR458, AS458, AR452, AS452, AR445, AS445)</f>
        <v>0</v>
      </c>
      <c r="AR476" s="451"/>
      <c r="AS476" s="451"/>
      <c r="AT476" s="451"/>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72" t="s">
        <v>95</v>
      </c>
      <c r="B478" s="373"/>
      <c r="C478" s="373"/>
      <c r="D478" s="373"/>
      <c r="E478" s="373"/>
      <c r="F478" s="373"/>
      <c r="G478" s="373"/>
      <c r="H478" s="373"/>
      <c r="I478" s="373"/>
      <c r="J478" s="163" t="s">
        <v>17</v>
      </c>
      <c r="K478" s="397" t="s">
        <v>4</v>
      </c>
      <c r="L478" s="397"/>
      <c r="M478" s="106" t="s">
        <v>48</v>
      </c>
      <c r="N478" s="32"/>
      <c r="P478" s="372" t="s">
        <v>95</v>
      </c>
      <c r="Q478" s="373"/>
      <c r="R478" s="373"/>
      <c r="S478" s="373"/>
      <c r="T478" s="373"/>
      <c r="U478" s="373"/>
      <c r="V478" s="373"/>
      <c r="W478" s="373"/>
      <c r="X478" s="373"/>
      <c r="Y478" s="99" t="s">
        <v>258</v>
      </c>
      <c r="Z478" s="163" t="s">
        <v>73</v>
      </c>
      <c r="AA478" s="397" t="s">
        <v>4</v>
      </c>
      <c r="AB478" s="397"/>
      <c r="AC478" s="99" t="s">
        <v>18</v>
      </c>
      <c r="AD478" s="106" t="s">
        <v>109</v>
      </c>
      <c r="AE478" s="32"/>
      <c r="AG478" s="372" t="s">
        <v>95</v>
      </c>
      <c r="AH478" s="373"/>
      <c r="AI478" s="373"/>
      <c r="AJ478" s="373"/>
      <c r="AK478" s="373"/>
      <c r="AL478" s="373"/>
      <c r="AM478" s="373"/>
      <c r="AN478" s="373"/>
      <c r="AO478" s="373"/>
      <c r="AP478" s="99" t="s">
        <v>258</v>
      </c>
      <c r="AQ478" s="163" t="s">
        <v>205</v>
      </c>
      <c r="AR478" s="397" t="s">
        <v>4</v>
      </c>
      <c r="AS478" s="397"/>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387" t="s">
        <v>37</v>
      </c>
      <c r="B479" s="388"/>
      <c r="C479" s="388"/>
      <c r="D479" s="388"/>
      <c r="E479" s="388"/>
      <c r="F479" s="388"/>
      <c r="G479" s="388"/>
      <c r="H479" s="388"/>
      <c r="I479" s="388"/>
      <c r="J479" s="22">
        <f>(SUM(J472, J458, J452, H445))*$D$9</f>
        <v>0</v>
      </c>
      <c r="K479" s="394">
        <f>(SUM(K472, L472, K458, L458, K452, L452, K445, L445))*$D$9</f>
        <v>0</v>
      </c>
      <c r="L479" s="394"/>
      <c r="M479" s="16">
        <f>SUM(J479:L479)</f>
        <v>0</v>
      </c>
      <c r="N479" s="6"/>
      <c r="P479" s="387" t="s">
        <v>37</v>
      </c>
      <c r="Q479" s="388"/>
      <c r="R479" s="388"/>
      <c r="S479" s="388"/>
      <c r="T479" s="388"/>
      <c r="U479" s="388"/>
      <c r="V479" s="388"/>
      <c r="W479" s="388"/>
      <c r="X479" s="388"/>
      <c r="Y479" s="119">
        <f>AU399</f>
        <v>0</v>
      </c>
      <c r="Z479" s="67">
        <f>(SUM(Z472, Z458, Z452, X445))*$S$9</f>
        <v>0</v>
      </c>
      <c r="AA479" s="385">
        <f>(SUM(AA472, AB472, AA458, AB458, AA452, AB452, AA445, AB445))*$S$9</f>
        <v>0</v>
      </c>
      <c r="AB479" s="385"/>
      <c r="AC479" s="67">
        <f>SUM(Z479:AB479)</f>
        <v>0</v>
      </c>
      <c r="AD479" s="59">
        <f>M479-AC479</f>
        <v>0</v>
      </c>
      <c r="AE479" s="6"/>
      <c r="AG479" s="387" t="s">
        <v>37</v>
      </c>
      <c r="AH479" s="388"/>
      <c r="AI479" s="388"/>
      <c r="AJ479" s="388"/>
      <c r="AK479" s="388"/>
      <c r="AL479" s="388"/>
      <c r="AM479" s="388"/>
      <c r="AN479" s="388"/>
      <c r="AO479" s="388"/>
      <c r="AP479" s="71">
        <f>AU399</f>
        <v>0</v>
      </c>
      <c r="AQ479" s="156">
        <f>(SUM(AQ472, AQ458, AQ452, AO445))*$D$9</f>
        <v>0</v>
      </c>
      <c r="AR479" s="437">
        <f>(SUM(AR472, AS472, AR458, AS458, AR452, AS452, AR445, AS445))*$D$9</f>
        <v>0</v>
      </c>
      <c r="AS479" s="437"/>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02" t="s">
        <v>96</v>
      </c>
      <c r="B481" s="403"/>
      <c r="C481" s="403"/>
      <c r="D481" s="403"/>
      <c r="E481" s="403"/>
      <c r="F481" s="403"/>
      <c r="G481" s="403"/>
      <c r="H481" s="403"/>
      <c r="I481" s="403"/>
      <c r="J481" s="172">
        <f>SUM(J479, J472, J458, J452, H445)</f>
        <v>0</v>
      </c>
      <c r="K481" s="172">
        <f>SUM(K479, K472, K458, K452, K445)</f>
        <v>0</v>
      </c>
      <c r="L481" s="172">
        <f>SUM(L472, L458, L452, L445)</f>
        <v>0</v>
      </c>
      <c r="M481" s="19">
        <f>SUM(J481:L481)</f>
        <v>0</v>
      </c>
      <c r="N481" s="5"/>
      <c r="P481" s="389" t="s">
        <v>96</v>
      </c>
      <c r="Q481" s="390"/>
      <c r="R481" s="390"/>
      <c r="S481" s="390"/>
      <c r="T481" s="390"/>
      <c r="U481" s="390"/>
      <c r="V481" s="390"/>
      <c r="W481" s="390"/>
      <c r="X481" s="390"/>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8" t="s">
        <v>96</v>
      </c>
      <c r="AH481" s="439"/>
      <c r="AI481" s="439"/>
      <c r="AJ481" s="439"/>
      <c r="AK481" s="439"/>
      <c r="AL481" s="439"/>
      <c r="AM481" s="439"/>
      <c r="AN481" s="439"/>
      <c r="AO481" s="439"/>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440" t="s">
        <v>240</v>
      </c>
      <c r="C484" s="409"/>
      <c r="D484" s="167">
        <f>J481</f>
        <v>0</v>
      </c>
      <c r="F484" s="3"/>
      <c r="G484" s="3"/>
      <c r="O484" s="74"/>
      <c r="P484" s="440" t="s">
        <v>240</v>
      </c>
      <c r="Q484" s="441"/>
      <c r="R484" s="409"/>
      <c r="S484" s="121">
        <f>Z481</f>
        <v>0</v>
      </c>
      <c r="T484" s="408" t="s">
        <v>99</v>
      </c>
      <c r="U484" s="409"/>
      <c r="V484" s="141">
        <f>D484-S484</f>
        <v>0</v>
      </c>
      <c r="W484" s="98"/>
      <c r="X484" s="391"/>
      <c r="Y484" s="391"/>
      <c r="Z484" s="98"/>
      <c r="AA484" s="98"/>
      <c r="AF484" s="74"/>
      <c r="AG484" s="440" t="s">
        <v>184</v>
      </c>
      <c r="AH484" s="409"/>
      <c r="AI484" s="497">
        <f>AQ481</f>
        <v>0</v>
      </c>
      <c r="AJ484" s="499"/>
      <c r="AK484" s="503" t="s">
        <v>189</v>
      </c>
      <c r="AL484" s="503"/>
      <c r="AM484" s="54">
        <f>IF($S$244&lt;&gt;0, S484+AM404-AI484, D484+AM404-AI484)</f>
        <v>0</v>
      </c>
      <c r="AO484" s="234" t="s">
        <v>84</v>
      </c>
      <c r="AP484" s="447"/>
      <c r="AQ484" s="448"/>
      <c r="AR484" s="504" t="s">
        <v>85</v>
      </c>
      <c r="AS484" s="505"/>
    </row>
    <row r="485" spans="1:47" x14ac:dyDescent="0.35">
      <c r="B485" s="446" t="s">
        <v>241</v>
      </c>
      <c r="C485" s="406"/>
      <c r="D485" s="168">
        <f>K481</f>
        <v>0</v>
      </c>
      <c r="F485" s="3"/>
      <c r="G485" s="3"/>
      <c r="O485" s="74"/>
      <c r="P485" s="446" t="s">
        <v>241</v>
      </c>
      <c r="Q485" s="445"/>
      <c r="R485" s="406"/>
      <c r="S485" s="110">
        <f>AA481</f>
        <v>0</v>
      </c>
      <c r="T485" s="410" t="s">
        <v>100</v>
      </c>
      <c r="U485" s="406"/>
      <c r="V485" s="92">
        <f>D485-S485</f>
        <v>0</v>
      </c>
      <c r="W485" s="98"/>
      <c r="X485" s="392"/>
      <c r="Y485" s="392"/>
      <c r="Z485" s="392"/>
      <c r="AA485" s="392"/>
      <c r="AF485" s="74"/>
      <c r="AG485" s="446" t="s">
        <v>185</v>
      </c>
      <c r="AH485" s="406"/>
      <c r="AI485" s="491">
        <f>AR481</f>
        <v>0</v>
      </c>
      <c r="AJ485" s="492"/>
      <c r="AK485" s="406" t="s">
        <v>190</v>
      </c>
      <c r="AL485" s="407"/>
      <c r="AM485" s="45">
        <f>IF($S$244&lt;&gt;0, S485+AM405-AI485, D485+AM405-AI485)</f>
        <v>0</v>
      </c>
      <c r="AO485" s="78" t="s">
        <v>86</v>
      </c>
      <c r="AP485" s="366"/>
      <c r="AQ485" s="366"/>
      <c r="AR485" s="366"/>
      <c r="AS485" s="436"/>
    </row>
    <row r="486" spans="1:47" ht="16" thickBot="1" x14ac:dyDescent="0.4">
      <c r="B486" s="446" t="s">
        <v>217</v>
      </c>
      <c r="C486" s="406"/>
      <c r="D486" s="168">
        <f>L481</f>
        <v>0</v>
      </c>
      <c r="F486" s="3"/>
      <c r="G486" s="3"/>
      <c r="O486" s="74"/>
      <c r="P486" s="446" t="s">
        <v>217</v>
      </c>
      <c r="Q486" s="445"/>
      <c r="R486" s="406"/>
      <c r="S486" s="110">
        <f>AB481</f>
        <v>0</v>
      </c>
      <c r="T486" s="410" t="s">
        <v>101</v>
      </c>
      <c r="U486" s="406"/>
      <c r="V486" s="92">
        <f>D486-S486</f>
        <v>0</v>
      </c>
      <c r="W486" s="98"/>
      <c r="X486" s="391"/>
      <c r="Y486" s="391"/>
      <c r="Z486" s="98"/>
      <c r="AA486" s="98"/>
      <c r="AF486" s="74"/>
      <c r="AG486" s="446" t="s">
        <v>186</v>
      </c>
      <c r="AH486" s="406"/>
      <c r="AI486" s="491">
        <f>AS481</f>
        <v>0</v>
      </c>
      <c r="AJ486" s="492"/>
      <c r="AK486" s="406" t="s">
        <v>191</v>
      </c>
      <c r="AL486" s="407"/>
      <c r="AM486" s="45">
        <f>IF($S$244&lt;&gt;0, S486+AM406-AI486, D486+AM406-AI486)</f>
        <v>0</v>
      </c>
      <c r="AO486" s="79" t="s">
        <v>87</v>
      </c>
      <c r="AP486" s="449"/>
      <c r="AQ486" s="450"/>
      <c r="AR486" s="495" t="s">
        <v>85</v>
      </c>
      <c r="AS486" s="496"/>
    </row>
    <row r="487" spans="1:47" ht="16" thickBot="1" x14ac:dyDescent="0.4">
      <c r="B487" s="446" t="s">
        <v>242</v>
      </c>
      <c r="C487" s="406"/>
      <c r="D487" s="168">
        <f>K481+L481</f>
        <v>0</v>
      </c>
      <c r="F487" s="3"/>
      <c r="G487" s="3"/>
      <c r="O487" s="74"/>
      <c r="P487" s="446" t="s">
        <v>242</v>
      </c>
      <c r="Q487" s="445"/>
      <c r="R487" s="406"/>
      <c r="S487" s="110">
        <f>SUM(S485:S486)</f>
        <v>0</v>
      </c>
      <c r="T487" s="410" t="s">
        <v>102</v>
      </c>
      <c r="U487" s="406"/>
      <c r="V487" s="92">
        <f>D487-S487</f>
        <v>0</v>
      </c>
      <c r="W487" s="26"/>
      <c r="X487" s="26"/>
      <c r="Y487" s="26"/>
      <c r="Z487" s="26"/>
      <c r="AA487" s="26"/>
      <c r="AF487" s="74"/>
      <c r="AG487" s="446" t="s">
        <v>187</v>
      </c>
      <c r="AH487" s="406"/>
      <c r="AI487" s="491">
        <f>AI485+AI486</f>
        <v>0</v>
      </c>
      <c r="AJ487" s="492"/>
      <c r="AK487" s="406" t="s">
        <v>193</v>
      </c>
      <c r="AL487" s="407"/>
      <c r="AM487" s="45">
        <f>IF($S$244&lt;&gt;0, S487+AM407-AI487, D487+AM407-AI487)</f>
        <v>0</v>
      </c>
      <c r="AO487" s="26"/>
      <c r="AP487" s="26"/>
      <c r="AQ487" s="26"/>
      <c r="AR487" s="26"/>
      <c r="AS487" s="26"/>
    </row>
    <row r="488" spans="1:47" ht="16" thickBot="1" x14ac:dyDescent="0.4">
      <c r="B488" s="446" t="s">
        <v>243</v>
      </c>
      <c r="C488" s="406"/>
      <c r="D488" s="168">
        <f>M481</f>
        <v>0</v>
      </c>
      <c r="F488" s="3"/>
      <c r="G488" s="3"/>
      <c r="O488" s="74"/>
      <c r="P488" s="446" t="s">
        <v>243</v>
      </c>
      <c r="Q488" s="445"/>
      <c r="R488" s="406"/>
      <c r="S488" s="110">
        <f>AC481</f>
        <v>0</v>
      </c>
      <c r="T488" s="430" t="s">
        <v>103</v>
      </c>
      <c r="U488" s="431"/>
      <c r="V488" s="139">
        <f>D488-S488</f>
        <v>0</v>
      </c>
      <c r="W488" s="466"/>
      <c r="X488" s="466"/>
      <c r="Y488" s="392"/>
      <c r="Z488" s="392"/>
      <c r="AA488" s="392"/>
      <c r="AF488" s="74"/>
      <c r="AG488" s="446" t="s">
        <v>273</v>
      </c>
      <c r="AH488" s="406"/>
      <c r="AI488" s="491">
        <f>AT481</f>
        <v>0</v>
      </c>
      <c r="AJ488" s="492"/>
      <c r="AK488" s="431" t="s">
        <v>274</v>
      </c>
      <c r="AL488" s="401"/>
      <c r="AM488" s="43">
        <f>IF($S$244&lt;&gt;0, S488+AM408-AI488, D488+AM408-AI488)</f>
        <v>0</v>
      </c>
      <c r="AO488" s="479" t="s">
        <v>88</v>
      </c>
      <c r="AP488" s="480"/>
      <c r="AQ488" s="509"/>
      <c r="AR488" s="509"/>
      <c r="AS488" s="510"/>
    </row>
    <row r="489" spans="1:47" x14ac:dyDescent="0.35">
      <c r="B489" s="446" t="s">
        <v>167</v>
      </c>
      <c r="C489" s="406"/>
      <c r="D489" s="85" t="e">
        <f>L481/(L481+K481)</f>
        <v>#DIV/0!</v>
      </c>
      <c r="F489" s="3"/>
      <c r="G489" s="3"/>
      <c r="O489" s="74"/>
      <c r="P489" s="446" t="s">
        <v>167</v>
      </c>
      <c r="Q489" s="445"/>
      <c r="R489" s="406"/>
      <c r="S489" s="122" t="e">
        <f>AB481/(AA481+AB481)</f>
        <v>#DIV/0!</v>
      </c>
      <c r="T489" s="29"/>
      <c r="U489" s="29"/>
      <c r="V489" s="97"/>
      <c r="AF489" s="74"/>
      <c r="AG489" s="446" t="s">
        <v>201</v>
      </c>
      <c r="AH489" s="406"/>
      <c r="AI489" s="493" t="e">
        <f>AQ479/AQ481</f>
        <v>#DIV/0!</v>
      </c>
      <c r="AJ489" s="494"/>
      <c r="AK489" s="165"/>
    </row>
    <row r="490" spans="1:47" ht="16" thickBot="1" x14ac:dyDescent="0.4">
      <c r="B490" s="464" t="s">
        <v>138</v>
      </c>
      <c r="C490" s="431"/>
      <c r="D490" s="37" t="e">
        <f>D493 &amp; D494 &amp; D495</f>
        <v>#DIV/0!</v>
      </c>
      <c r="F490" s="3"/>
      <c r="G490" s="3"/>
      <c r="O490" s="74"/>
      <c r="P490" s="464" t="s">
        <v>138</v>
      </c>
      <c r="Q490" s="465"/>
      <c r="R490" s="431"/>
      <c r="S490" s="140" t="e">
        <f>S493 &amp; S494 &amp; S495</f>
        <v>#DIV/0!</v>
      </c>
      <c r="T490" s="29"/>
      <c r="U490" s="29"/>
      <c r="AF490" s="74"/>
      <c r="AG490" s="464" t="s">
        <v>202</v>
      </c>
      <c r="AH490" s="431"/>
      <c r="AI490" s="475" t="e">
        <f>(AR479)/(AR481+AS481)</f>
        <v>#DIV/0!</v>
      </c>
      <c r="AJ490" s="476"/>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53" t="s">
        <v>92</v>
      </c>
      <c r="B498" s="454"/>
      <c r="C498" s="454"/>
      <c r="D498" s="454"/>
      <c r="E498" s="454"/>
      <c r="F498" s="454"/>
      <c r="G498" s="454"/>
      <c r="H498" s="454"/>
      <c r="I498" s="454"/>
      <c r="J498" s="454"/>
      <c r="K498" s="454"/>
      <c r="L498" s="454"/>
      <c r="M498" s="455"/>
      <c r="P498" s="415" t="s">
        <v>259</v>
      </c>
      <c r="Q498" s="416"/>
      <c r="R498" s="416"/>
      <c r="S498" s="416"/>
      <c r="T498" s="416"/>
      <c r="U498" s="416"/>
      <c r="V498" s="416"/>
      <c r="W498" s="416"/>
      <c r="X498" s="416"/>
      <c r="Y498" s="416"/>
      <c r="Z498" s="416"/>
      <c r="AA498" s="416"/>
      <c r="AB498" s="416"/>
      <c r="AC498" s="416"/>
      <c r="AD498" s="417"/>
      <c r="AG498" s="500" t="s">
        <v>275</v>
      </c>
      <c r="AH498" s="501"/>
      <c r="AI498" s="501"/>
      <c r="AJ498" s="501"/>
      <c r="AK498" s="501"/>
      <c r="AL498" s="501"/>
      <c r="AM498" s="501"/>
      <c r="AN498" s="501"/>
      <c r="AO498" s="501"/>
      <c r="AP498" s="501"/>
      <c r="AQ498" s="501"/>
      <c r="AR498" s="501"/>
      <c r="AS498" s="501"/>
      <c r="AT498" s="501"/>
      <c r="AU498" s="502"/>
    </row>
    <row r="499" spans="1:47" s="21" customFormat="1" x14ac:dyDescent="0.35">
      <c r="A499" s="365" t="s">
        <v>211</v>
      </c>
      <c r="B499" s="366"/>
      <c r="C499" s="366"/>
      <c r="D499" s="366"/>
      <c r="E499" s="366"/>
      <c r="F499" s="366"/>
      <c r="G499" s="366"/>
      <c r="H499" s="366"/>
      <c r="I499" s="366"/>
      <c r="J499" s="366"/>
      <c r="K499" s="366"/>
      <c r="L499" s="366"/>
      <c r="M499" s="436"/>
      <c r="P499" s="365" t="s">
        <v>260</v>
      </c>
      <c r="Q499" s="366"/>
      <c r="R499" s="366"/>
      <c r="S499" s="366"/>
      <c r="T499" s="366"/>
      <c r="U499" s="366"/>
      <c r="V499" s="366"/>
      <c r="W499" s="366"/>
      <c r="X499" s="366"/>
      <c r="Y499" s="366"/>
      <c r="Z499" s="366"/>
      <c r="AA499" s="366"/>
      <c r="AB499" s="366"/>
      <c r="AC499" s="366"/>
      <c r="AD499" s="436"/>
      <c r="AG499" s="365" t="s">
        <v>275</v>
      </c>
      <c r="AH499" s="366"/>
      <c r="AI499" s="366"/>
      <c r="AJ499" s="366"/>
      <c r="AK499" s="366"/>
      <c r="AL499" s="366"/>
      <c r="AM499" s="366"/>
      <c r="AN499" s="366"/>
      <c r="AO499" s="366"/>
      <c r="AP499" s="366"/>
      <c r="AQ499" s="366"/>
      <c r="AR499" s="366"/>
      <c r="AS499" s="366"/>
      <c r="AT499" s="366"/>
      <c r="AU499" s="436"/>
    </row>
    <row r="500" spans="1:47" s="96" customFormat="1" x14ac:dyDescent="0.35">
      <c r="A500" s="365" t="s">
        <v>244</v>
      </c>
      <c r="B500" s="366"/>
      <c r="C500" s="413"/>
      <c r="D500" s="413"/>
      <c r="E500" s="413"/>
      <c r="F500" s="413"/>
      <c r="G500" s="100" t="s">
        <v>245</v>
      </c>
      <c r="H500" s="413"/>
      <c r="I500" s="413"/>
      <c r="J500" s="413"/>
      <c r="K500" s="413"/>
      <c r="L500" s="413"/>
      <c r="M500" s="420"/>
      <c r="P500" s="365" t="s">
        <v>244</v>
      </c>
      <c r="Q500" s="366"/>
      <c r="R500" s="413"/>
      <c r="S500" s="413"/>
      <c r="T500" s="413"/>
      <c r="U500" s="413"/>
      <c r="V500" s="413"/>
      <c r="W500" s="100" t="s">
        <v>245</v>
      </c>
      <c r="X500" s="413"/>
      <c r="Y500" s="413"/>
      <c r="Z500" s="413"/>
      <c r="AA500" s="413"/>
      <c r="AB500" s="413"/>
      <c r="AC500" s="413"/>
      <c r="AD500" s="420"/>
      <c r="AG500" s="365" t="s">
        <v>244</v>
      </c>
      <c r="AH500" s="366"/>
      <c r="AI500" s="413"/>
      <c r="AJ500" s="413"/>
      <c r="AK500" s="413"/>
      <c r="AL500" s="413"/>
      <c r="AM500" s="413"/>
      <c r="AN500" s="100" t="s">
        <v>245</v>
      </c>
      <c r="AO500" s="413"/>
      <c r="AP500" s="413"/>
      <c r="AQ500" s="413"/>
      <c r="AR500" s="413"/>
      <c r="AS500" s="413"/>
      <c r="AT500" s="413"/>
      <c r="AU500" s="420"/>
    </row>
    <row r="501" spans="1:47" x14ac:dyDescent="0.35">
      <c r="A501" s="365" t="s">
        <v>0</v>
      </c>
      <c r="B501" s="366"/>
      <c r="C501" s="414"/>
      <c r="D501" s="414"/>
      <c r="E501" s="414"/>
      <c r="F501" s="414"/>
      <c r="G501" s="414"/>
      <c r="H501" s="414"/>
      <c r="I501" s="414"/>
      <c r="J501" s="414"/>
      <c r="K501" s="414"/>
      <c r="L501" s="414"/>
      <c r="M501" s="422"/>
      <c r="P501" s="365" t="s">
        <v>0</v>
      </c>
      <c r="Q501" s="366"/>
      <c r="R501" s="414"/>
      <c r="S501" s="414"/>
      <c r="T501" s="414"/>
      <c r="U501" s="414"/>
      <c r="V501" s="414"/>
      <c r="W501" s="414"/>
      <c r="X501" s="414"/>
      <c r="Y501" s="414"/>
      <c r="Z501" s="414"/>
      <c r="AA501" s="414"/>
      <c r="AB501" s="414"/>
      <c r="AC501" s="414"/>
      <c r="AD501" s="422"/>
      <c r="AG501" s="365" t="s">
        <v>0</v>
      </c>
      <c r="AH501" s="366"/>
      <c r="AI501" s="414"/>
      <c r="AJ501" s="414"/>
      <c r="AK501" s="414"/>
      <c r="AL501" s="414"/>
      <c r="AM501" s="414"/>
      <c r="AN501" s="414"/>
      <c r="AO501" s="414"/>
      <c r="AP501" s="414"/>
      <c r="AQ501" s="414"/>
      <c r="AR501" s="414"/>
      <c r="AS501" s="414"/>
      <c r="AT501" s="414"/>
      <c r="AU501" s="422"/>
    </row>
    <row r="502" spans="1:47" x14ac:dyDescent="0.35">
      <c r="A502" s="365" t="s">
        <v>91</v>
      </c>
      <c r="B502" s="366"/>
      <c r="C502" s="414"/>
      <c r="D502" s="414"/>
      <c r="E502" s="414"/>
      <c r="F502" s="414"/>
      <c r="G502" s="414"/>
      <c r="H502" s="414"/>
      <c r="I502" s="414"/>
      <c r="J502" s="414"/>
      <c r="K502" s="414"/>
      <c r="L502" s="414"/>
      <c r="M502" s="422"/>
      <c r="P502" s="365" t="s">
        <v>91</v>
      </c>
      <c r="Q502" s="366"/>
      <c r="R502" s="414"/>
      <c r="S502" s="414"/>
      <c r="T502" s="414"/>
      <c r="U502" s="414"/>
      <c r="V502" s="414"/>
      <c r="W502" s="414"/>
      <c r="X502" s="414"/>
      <c r="Y502" s="414"/>
      <c r="Z502" s="414"/>
      <c r="AA502" s="414"/>
      <c r="AB502" s="414"/>
      <c r="AC502" s="414"/>
      <c r="AD502" s="422"/>
      <c r="AG502" s="365" t="s">
        <v>91</v>
      </c>
      <c r="AH502" s="366"/>
      <c r="AI502" s="414"/>
      <c r="AJ502" s="414"/>
      <c r="AK502" s="414"/>
      <c r="AL502" s="414"/>
      <c r="AM502" s="414"/>
      <c r="AN502" s="414"/>
      <c r="AO502" s="414"/>
      <c r="AP502" s="414"/>
      <c r="AQ502" s="414"/>
      <c r="AR502" s="414"/>
      <c r="AS502" s="414"/>
      <c r="AT502" s="414"/>
      <c r="AU502" s="422"/>
    </row>
    <row r="503" spans="1:47" ht="16" thickBot="1" x14ac:dyDescent="0.4">
      <c r="A503" s="423" t="s">
        <v>2</v>
      </c>
      <c r="B503" s="424"/>
      <c r="C503" s="425"/>
      <c r="D503" s="425"/>
      <c r="E503" s="425"/>
      <c r="F503" s="425"/>
      <c r="G503" s="425"/>
      <c r="H503" s="425"/>
      <c r="I503" s="425"/>
      <c r="J503" s="425"/>
      <c r="K503" s="425"/>
      <c r="L503" s="425"/>
      <c r="M503" s="426"/>
      <c r="P503" s="423" t="s">
        <v>2</v>
      </c>
      <c r="Q503" s="424"/>
      <c r="R503" s="425"/>
      <c r="S503" s="425"/>
      <c r="T503" s="425"/>
      <c r="U503" s="425"/>
      <c r="V503" s="425"/>
      <c r="W503" s="425"/>
      <c r="X503" s="425"/>
      <c r="Y503" s="425"/>
      <c r="Z503" s="425"/>
      <c r="AA503" s="425"/>
      <c r="AB503" s="425"/>
      <c r="AC503" s="425"/>
      <c r="AD503" s="426"/>
      <c r="AG503" s="423" t="s">
        <v>2</v>
      </c>
      <c r="AH503" s="424"/>
      <c r="AI503" s="425"/>
      <c r="AJ503" s="425"/>
      <c r="AK503" s="425"/>
      <c r="AL503" s="425"/>
      <c r="AM503" s="425"/>
      <c r="AN503" s="425"/>
      <c r="AO503" s="425"/>
      <c r="AP503" s="425"/>
      <c r="AQ503" s="425"/>
      <c r="AR503" s="425"/>
      <c r="AS503" s="425"/>
      <c r="AT503" s="425"/>
      <c r="AU503" s="426"/>
    </row>
    <row r="504" spans="1:47" ht="16" thickBot="1" x14ac:dyDescent="0.4">
      <c r="F504" s="3"/>
      <c r="G504" s="3"/>
    </row>
    <row r="505" spans="1:47" s="21" customFormat="1" x14ac:dyDescent="0.35">
      <c r="A505" s="372" t="s">
        <v>79</v>
      </c>
      <c r="B505" s="373"/>
      <c r="C505" s="373"/>
      <c r="D505" s="373"/>
      <c r="E505" s="373"/>
      <c r="F505" s="373"/>
      <c r="G505" s="373"/>
      <c r="H505" s="373"/>
      <c r="I505" s="373"/>
      <c r="J505" s="373"/>
      <c r="K505" s="373"/>
      <c r="L505" s="373"/>
      <c r="M505" s="427"/>
      <c r="P505" s="372" t="s">
        <v>79</v>
      </c>
      <c r="Q505" s="373"/>
      <c r="R505" s="373"/>
      <c r="S505" s="373"/>
      <c r="T505" s="373"/>
      <c r="U505" s="373"/>
      <c r="V505" s="373"/>
      <c r="W505" s="373"/>
      <c r="X505" s="373"/>
      <c r="Y505" s="373"/>
      <c r="Z505" s="373"/>
      <c r="AA505" s="373"/>
      <c r="AB505" s="373"/>
      <c r="AC505" s="373"/>
      <c r="AD505" s="427"/>
      <c r="AG505" s="372" t="s">
        <v>79</v>
      </c>
      <c r="AH505" s="373"/>
      <c r="AI505" s="373"/>
      <c r="AJ505" s="373"/>
      <c r="AK505" s="373"/>
      <c r="AL505" s="373"/>
      <c r="AM505" s="373"/>
      <c r="AN505" s="373"/>
      <c r="AO505" s="373"/>
      <c r="AP505" s="373"/>
      <c r="AQ505" s="373"/>
      <c r="AR505" s="373"/>
      <c r="AS505" s="373"/>
      <c r="AT505" s="373"/>
      <c r="AU505" s="427"/>
    </row>
    <row r="506" spans="1:47" s="21" customFormat="1" x14ac:dyDescent="0.35">
      <c r="A506" s="103"/>
      <c r="B506" s="101" t="s">
        <v>80</v>
      </c>
      <c r="C506" s="371" t="s">
        <v>13</v>
      </c>
      <c r="D506" s="371"/>
      <c r="E506" s="101" t="s">
        <v>14</v>
      </c>
      <c r="F506" s="101" t="s">
        <v>164</v>
      </c>
      <c r="G506" s="101" t="s">
        <v>64</v>
      </c>
      <c r="H506" s="108" t="s">
        <v>144</v>
      </c>
      <c r="I506" s="101" t="s">
        <v>76</v>
      </c>
      <c r="J506" s="101" t="s">
        <v>77</v>
      </c>
      <c r="K506" s="108" t="s">
        <v>78</v>
      </c>
      <c r="L506" s="101" t="s">
        <v>143</v>
      </c>
      <c r="M506" s="41" t="s">
        <v>18</v>
      </c>
      <c r="P506" s="103"/>
      <c r="Q506" s="101" t="s">
        <v>80</v>
      </c>
      <c r="R506" s="371" t="s">
        <v>13</v>
      </c>
      <c r="S506" s="371"/>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371" t="s">
        <v>13</v>
      </c>
      <c r="AJ506" s="371"/>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66"/>
      <c r="D507" s="366"/>
      <c r="E507" s="100"/>
      <c r="F507" s="13">
        <v>0</v>
      </c>
      <c r="G507" s="13">
        <v>0</v>
      </c>
      <c r="H507" s="14">
        <f>SUM(F507:G507)</f>
        <v>0</v>
      </c>
      <c r="I507" s="13">
        <v>0</v>
      </c>
      <c r="J507" s="13">
        <v>0</v>
      </c>
      <c r="K507" s="14">
        <f>SUM(I507:J507)</f>
        <v>0</v>
      </c>
      <c r="L507" s="13">
        <v>0</v>
      </c>
      <c r="M507" s="15">
        <f>SUM(H507, K507, L507)</f>
        <v>0</v>
      </c>
      <c r="N507" s="5"/>
      <c r="P507" s="157">
        <v>1</v>
      </c>
      <c r="Q507" s="104"/>
      <c r="R507" s="366"/>
      <c r="S507" s="366"/>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6"/>
      <c r="AJ507" s="366"/>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66"/>
      <c r="D508" s="366"/>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6"/>
      <c r="S508" s="366"/>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6"/>
      <c r="AJ508" s="366"/>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66"/>
      <c r="D509" s="366"/>
      <c r="E509" s="100"/>
      <c r="F509" s="13">
        <v>0</v>
      </c>
      <c r="G509" s="13">
        <v>0</v>
      </c>
      <c r="H509" s="14">
        <f t="shared" si="351"/>
        <v>0</v>
      </c>
      <c r="I509" s="13">
        <v>0</v>
      </c>
      <c r="J509" s="13">
        <v>0</v>
      </c>
      <c r="K509" s="14">
        <f t="shared" si="352"/>
        <v>0</v>
      </c>
      <c r="L509" s="13">
        <v>0</v>
      </c>
      <c r="M509" s="15">
        <f t="shared" si="353"/>
        <v>0</v>
      </c>
      <c r="N509" s="5"/>
      <c r="P509" s="157">
        <v>3</v>
      </c>
      <c r="Q509" s="104"/>
      <c r="R509" s="366"/>
      <c r="S509" s="366"/>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6"/>
      <c r="AJ509" s="366"/>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66"/>
      <c r="D510" s="366"/>
      <c r="E510" s="100"/>
      <c r="F510" s="13">
        <v>0</v>
      </c>
      <c r="G510" s="13">
        <v>0</v>
      </c>
      <c r="H510" s="14">
        <f>SUM(F510:G510)</f>
        <v>0</v>
      </c>
      <c r="I510" s="13">
        <v>0</v>
      </c>
      <c r="J510" s="13">
        <v>0</v>
      </c>
      <c r="K510" s="14">
        <f t="shared" si="352"/>
        <v>0</v>
      </c>
      <c r="L510" s="13">
        <v>0</v>
      </c>
      <c r="M510" s="15">
        <f t="shared" si="353"/>
        <v>0</v>
      </c>
      <c r="N510" s="5"/>
      <c r="P510" s="157">
        <v>4</v>
      </c>
      <c r="Q510" s="104"/>
      <c r="R510" s="366"/>
      <c r="S510" s="366"/>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6"/>
      <c r="AJ510" s="366"/>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66"/>
      <c r="D511" s="366"/>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6"/>
      <c r="S511" s="366"/>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6"/>
      <c r="AJ511" s="366"/>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66"/>
      <c r="D512" s="366"/>
      <c r="E512" s="100"/>
      <c r="F512" s="13">
        <v>0</v>
      </c>
      <c r="G512" s="13">
        <v>0</v>
      </c>
      <c r="H512" s="14">
        <f t="shared" si="360"/>
        <v>0</v>
      </c>
      <c r="I512" s="13">
        <v>0</v>
      </c>
      <c r="J512" s="13">
        <v>0</v>
      </c>
      <c r="K512" s="14">
        <f>SUM(I512:J512)</f>
        <v>0</v>
      </c>
      <c r="L512" s="13">
        <v>0</v>
      </c>
      <c r="M512" s="15">
        <f t="shared" si="353"/>
        <v>0</v>
      </c>
      <c r="N512" s="5"/>
      <c r="P512" s="157">
        <v>6</v>
      </c>
      <c r="Q512" s="104"/>
      <c r="R512" s="366"/>
      <c r="S512" s="366"/>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6"/>
      <c r="AJ512" s="366"/>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459" t="s">
        <v>173</v>
      </c>
      <c r="B513" s="414"/>
      <c r="C513" s="366">
        <v>0</v>
      </c>
      <c r="D513" s="366"/>
      <c r="E513" s="100"/>
      <c r="F513" s="13">
        <v>0</v>
      </c>
      <c r="G513" s="13">
        <v>0</v>
      </c>
      <c r="H513" s="14">
        <f t="shared" si="360"/>
        <v>0</v>
      </c>
      <c r="I513" s="13">
        <v>0</v>
      </c>
      <c r="J513" s="13">
        <v>0</v>
      </c>
      <c r="K513" s="14">
        <f t="shared" si="352"/>
        <v>0</v>
      </c>
      <c r="L513" s="13">
        <v>0</v>
      </c>
      <c r="M513" s="15">
        <f>SUM(H513, K513, L513)</f>
        <v>0</v>
      </c>
      <c r="N513" s="5"/>
      <c r="P513" s="459" t="s">
        <v>173</v>
      </c>
      <c r="Q513" s="414"/>
      <c r="R513" s="366">
        <v>0</v>
      </c>
      <c r="S513" s="366"/>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9" t="s">
        <v>173</v>
      </c>
      <c r="AH513" s="414"/>
      <c r="AI513" s="366">
        <v>0</v>
      </c>
      <c r="AJ513" s="366"/>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457" t="s">
        <v>199</v>
      </c>
      <c r="B514" s="458"/>
      <c r="C514" s="456">
        <f>COUNTA(B507:B512)+C513</f>
        <v>0</v>
      </c>
      <c r="D514" s="456"/>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69">
        <f>COUNTA(Q507:Q512)+R513</f>
        <v>0</v>
      </c>
      <c r="S514" s="36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1">
        <f>COUNTA(AH507:AH512)+AI513</f>
        <v>0</v>
      </c>
      <c r="AJ514" s="421"/>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72" t="s">
        <v>179</v>
      </c>
      <c r="B516" s="373"/>
      <c r="C516" s="373"/>
      <c r="D516" s="373"/>
      <c r="E516" s="373"/>
      <c r="F516" s="373"/>
      <c r="G516" s="373"/>
      <c r="H516" s="373"/>
      <c r="I516" s="373"/>
      <c r="J516" s="373"/>
      <c r="K516" s="373"/>
      <c r="L516" s="373"/>
      <c r="M516" s="427"/>
      <c r="P516" s="372" t="s">
        <v>179</v>
      </c>
      <c r="Q516" s="373"/>
      <c r="R516" s="373"/>
      <c r="S516" s="373"/>
      <c r="T516" s="373"/>
      <c r="U516" s="373"/>
      <c r="V516" s="373"/>
      <c r="W516" s="373"/>
      <c r="X516" s="373"/>
      <c r="Y516" s="373"/>
      <c r="Z516" s="373"/>
      <c r="AA516" s="373"/>
      <c r="AB516" s="373"/>
      <c r="AC516" s="373"/>
      <c r="AD516" s="106"/>
      <c r="AG516" s="372" t="s">
        <v>179</v>
      </c>
      <c r="AH516" s="373"/>
      <c r="AI516" s="373"/>
      <c r="AJ516" s="373"/>
      <c r="AK516" s="373"/>
      <c r="AL516" s="373"/>
      <c r="AM516" s="373"/>
      <c r="AN516" s="373"/>
      <c r="AO516" s="373"/>
      <c r="AP516" s="373"/>
      <c r="AQ516" s="373"/>
      <c r="AR516" s="373"/>
      <c r="AS516" s="373"/>
      <c r="AT516" s="373"/>
      <c r="AU516" s="106"/>
    </row>
    <row r="517" spans="1:47" s="21" customFormat="1" ht="31.5" customHeight="1" x14ac:dyDescent="0.35">
      <c r="A517" s="418" t="s">
        <v>181</v>
      </c>
      <c r="B517" s="371"/>
      <c r="C517" s="371" t="s">
        <v>13</v>
      </c>
      <c r="D517" s="371"/>
      <c r="E517" s="101" t="s">
        <v>14</v>
      </c>
      <c r="F517" s="101" t="s">
        <v>164</v>
      </c>
      <c r="G517" s="101" t="s">
        <v>64</v>
      </c>
      <c r="H517" s="108" t="s">
        <v>144</v>
      </c>
      <c r="I517" s="101" t="s">
        <v>76</v>
      </c>
      <c r="J517" s="101" t="s">
        <v>77</v>
      </c>
      <c r="K517" s="108" t="s">
        <v>78</v>
      </c>
      <c r="L517" s="101" t="s">
        <v>143</v>
      </c>
      <c r="M517" s="41" t="s">
        <v>18</v>
      </c>
      <c r="P517" s="418" t="s">
        <v>181</v>
      </c>
      <c r="Q517" s="371"/>
      <c r="R517" s="371" t="s">
        <v>13</v>
      </c>
      <c r="S517" s="371"/>
      <c r="T517" s="101" t="s">
        <v>14</v>
      </c>
      <c r="U517" s="108" t="s">
        <v>261</v>
      </c>
      <c r="V517" s="101" t="s">
        <v>164</v>
      </c>
      <c r="W517" s="101" t="s">
        <v>64</v>
      </c>
      <c r="X517" s="108" t="s">
        <v>144</v>
      </c>
      <c r="Y517" s="101" t="s">
        <v>76</v>
      </c>
      <c r="Z517" s="101" t="s">
        <v>77</v>
      </c>
      <c r="AA517" s="108" t="s">
        <v>78</v>
      </c>
      <c r="AB517" s="101" t="s">
        <v>143</v>
      </c>
      <c r="AC517" s="108" t="s">
        <v>18</v>
      </c>
      <c r="AD517" s="41" t="s">
        <v>109</v>
      </c>
      <c r="AG517" s="418" t="s">
        <v>181</v>
      </c>
      <c r="AH517" s="371"/>
      <c r="AI517" s="371" t="s">
        <v>13</v>
      </c>
      <c r="AJ517" s="371"/>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65">
        <v>0</v>
      </c>
      <c r="B518" s="366"/>
      <c r="C518" s="366" t="s">
        <v>19</v>
      </c>
      <c r="D518" s="366"/>
      <c r="E518" s="100"/>
      <c r="F518" s="13">
        <v>0</v>
      </c>
      <c r="G518" s="13">
        <v>0</v>
      </c>
      <c r="H518" s="14">
        <f>SUM(F518:G518)</f>
        <v>0</v>
      </c>
      <c r="I518" s="13">
        <v>0</v>
      </c>
      <c r="J518" s="13">
        <v>0</v>
      </c>
      <c r="K518" s="14">
        <f>SUM(I518:J518)</f>
        <v>0</v>
      </c>
      <c r="L518" s="13">
        <v>0</v>
      </c>
      <c r="M518" s="15">
        <f>SUM(H518, K518, L518)</f>
        <v>0</v>
      </c>
      <c r="N518" s="6"/>
      <c r="P518" s="365">
        <v>0</v>
      </c>
      <c r="Q518" s="366"/>
      <c r="R518" s="366" t="s">
        <v>19</v>
      </c>
      <c r="S518" s="366"/>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5">
        <v>0</v>
      </c>
      <c r="AH518" s="366"/>
      <c r="AI518" s="366" t="s">
        <v>19</v>
      </c>
      <c r="AJ518" s="366"/>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65">
        <v>0</v>
      </c>
      <c r="B519" s="366"/>
      <c r="C519" s="366" t="s">
        <v>20</v>
      </c>
      <c r="D519" s="366"/>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5">
        <v>0</v>
      </c>
      <c r="Q519" s="366"/>
      <c r="R519" s="366" t="s">
        <v>20</v>
      </c>
      <c r="S519" s="366"/>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5">
        <v>0</v>
      </c>
      <c r="AH519" s="366"/>
      <c r="AI519" s="366" t="s">
        <v>20</v>
      </c>
      <c r="AJ519" s="366"/>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65">
        <v>0</v>
      </c>
      <c r="B520" s="366"/>
      <c r="C520" s="366" t="s">
        <v>21</v>
      </c>
      <c r="D520" s="366"/>
      <c r="E520" s="100"/>
      <c r="F520" s="13">
        <v>0</v>
      </c>
      <c r="G520" s="13">
        <v>0</v>
      </c>
      <c r="H520" s="14">
        <f>SUM(F520:G520)</f>
        <v>0</v>
      </c>
      <c r="I520" s="13">
        <v>0</v>
      </c>
      <c r="J520" s="13">
        <v>0</v>
      </c>
      <c r="K520" s="14">
        <f t="shared" si="370"/>
        <v>0</v>
      </c>
      <c r="L520" s="13">
        <v>0</v>
      </c>
      <c r="M520" s="15">
        <f t="shared" si="371"/>
        <v>0</v>
      </c>
      <c r="N520" s="6"/>
      <c r="P520" s="365">
        <v>0</v>
      </c>
      <c r="Q520" s="366"/>
      <c r="R520" s="366" t="s">
        <v>21</v>
      </c>
      <c r="S520" s="366"/>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5">
        <v>0</v>
      </c>
      <c r="AH520" s="366"/>
      <c r="AI520" s="366" t="s">
        <v>21</v>
      </c>
      <c r="AJ520" s="366"/>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65">
        <v>0</v>
      </c>
      <c r="B521" s="366"/>
      <c r="C521" s="366" t="s">
        <v>22</v>
      </c>
      <c r="D521" s="366"/>
      <c r="E521" s="100"/>
      <c r="F521" s="13">
        <v>0</v>
      </c>
      <c r="G521" s="13">
        <v>0</v>
      </c>
      <c r="H521" s="14">
        <f t="shared" ref="H521:H522" si="378">SUM(F521:G521)</f>
        <v>0</v>
      </c>
      <c r="I521" s="13">
        <v>0</v>
      </c>
      <c r="J521" s="13">
        <v>0</v>
      </c>
      <c r="K521" s="14">
        <f t="shared" si="370"/>
        <v>0</v>
      </c>
      <c r="L521" s="13">
        <v>0</v>
      </c>
      <c r="M521" s="15">
        <f>SUM(H521, K521, L521)</f>
        <v>0</v>
      </c>
      <c r="N521" s="6"/>
      <c r="P521" s="365">
        <v>0</v>
      </c>
      <c r="Q521" s="366"/>
      <c r="R521" s="366" t="s">
        <v>22</v>
      </c>
      <c r="S521" s="366"/>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5">
        <v>0</v>
      </c>
      <c r="AH521" s="366"/>
      <c r="AI521" s="366" t="s">
        <v>22</v>
      </c>
      <c r="AJ521" s="366"/>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65">
        <v>0</v>
      </c>
      <c r="B522" s="366"/>
      <c r="C522" s="366" t="s">
        <v>23</v>
      </c>
      <c r="D522" s="366"/>
      <c r="E522" s="100"/>
      <c r="F522" s="13">
        <v>0</v>
      </c>
      <c r="G522" s="13">
        <v>0</v>
      </c>
      <c r="H522" s="14">
        <f t="shared" si="378"/>
        <v>0</v>
      </c>
      <c r="I522" s="13">
        <v>0</v>
      </c>
      <c r="J522" s="13">
        <v>0</v>
      </c>
      <c r="K522" s="14">
        <f t="shared" si="370"/>
        <v>0</v>
      </c>
      <c r="L522" s="13">
        <v>0</v>
      </c>
      <c r="M522" s="15">
        <f>SUM(H522, K522, L522)</f>
        <v>0</v>
      </c>
      <c r="N522" s="6"/>
      <c r="P522" s="365">
        <v>0</v>
      </c>
      <c r="Q522" s="366"/>
      <c r="R522" s="366" t="s">
        <v>23</v>
      </c>
      <c r="S522" s="366"/>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5">
        <v>0</v>
      </c>
      <c r="AH522" s="366"/>
      <c r="AI522" s="366" t="s">
        <v>23</v>
      </c>
      <c r="AJ522" s="366"/>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456">
        <f>SUM(A518:B522)</f>
        <v>0</v>
      </c>
      <c r="D523" s="456"/>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69">
        <f>SUM(P518:Q522)</f>
        <v>0</v>
      </c>
      <c r="S523" s="36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1">
        <f>SUM(AG518:AH522)</f>
        <v>0</v>
      </c>
      <c r="AJ523" s="421"/>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452"/>
      <c r="B524" s="452"/>
      <c r="C524" s="452"/>
      <c r="D524" s="452"/>
      <c r="E524" s="452"/>
      <c r="F524" s="452"/>
      <c r="G524" s="452"/>
      <c r="H524" s="452"/>
      <c r="I524" s="452"/>
      <c r="J524" s="452"/>
      <c r="K524" s="452"/>
      <c r="L524" s="452"/>
      <c r="M524" s="452"/>
      <c r="N524" s="6"/>
      <c r="P524" s="452"/>
      <c r="Q524" s="452"/>
      <c r="R524" s="452"/>
      <c r="S524" s="452"/>
      <c r="T524" s="452"/>
      <c r="U524" s="452"/>
      <c r="V524" s="452"/>
      <c r="W524" s="452"/>
      <c r="X524" s="452"/>
      <c r="Y524" s="452"/>
      <c r="Z524" s="452"/>
      <c r="AA524" s="452"/>
      <c r="AB524" s="452"/>
      <c r="AC524" s="452"/>
      <c r="AD524" s="452"/>
      <c r="AE524" s="6"/>
      <c r="AG524" s="452"/>
      <c r="AH524" s="452"/>
      <c r="AI524" s="452"/>
      <c r="AJ524" s="452"/>
      <c r="AK524" s="452"/>
      <c r="AL524" s="452"/>
      <c r="AM524" s="452"/>
      <c r="AN524" s="452"/>
      <c r="AO524" s="452"/>
      <c r="AP524" s="452"/>
      <c r="AQ524" s="452"/>
      <c r="AR524" s="452"/>
      <c r="AS524" s="452"/>
      <c r="AT524" s="452"/>
      <c r="AU524" s="452"/>
    </row>
    <row r="525" spans="1:47" ht="16" thickBot="1" x14ac:dyDescent="0.4">
      <c r="A525" s="462" t="s">
        <v>180</v>
      </c>
      <c r="B525" s="463"/>
      <c r="C525" s="463"/>
      <c r="D525" s="463"/>
      <c r="E525" s="463"/>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60" t="s">
        <v>180</v>
      </c>
      <c r="Q525" s="461"/>
      <c r="R525" s="461"/>
      <c r="S525" s="461"/>
      <c r="T525" s="461"/>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60" t="s">
        <v>180</v>
      </c>
      <c r="AH525" s="461"/>
      <c r="AI525" s="461"/>
      <c r="AJ525" s="461"/>
      <c r="AK525" s="461"/>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72" t="s">
        <v>93</v>
      </c>
      <c r="B527" s="373"/>
      <c r="C527" s="373"/>
      <c r="D527" s="373"/>
      <c r="E527" s="373"/>
      <c r="F527" s="373"/>
      <c r="G527" s="373"/>
      <c r="H527" s="373"/>
      <c r="I527" s="373"/>
      <c r="J527" s="373"/>
      <c r="K527" s="373"/>
      <c r="L527" s="373"/>
      <c r="M527" s="427"/>
      <c r="P527" s="372" t="s">
        <v>93</v>
      </c>
      <c r="Q527" s="373"/>
      <c r="R527" s="373"/>
      <c r="S527" s="373"/>
      <c r="T527" s="373"/>
      <c r="U527" s="373"/>
      <c r="V527" s="373"/>
      <c r="W527" s="373"/>
      <c r="X527" s="373"/>
      <c r="Y527" s="373"/>
      <c r="Z527" s="373"/>
      <c r="AA527" s="373"/>
      <c r="AB527" s="373"/>
      <c r="AC527" s="373"/>
      <c r="AD527" s="106"/>
      <c r="AG527" s="372" t="s">
        <v>93</v>
      </c>
      <c r="AH527" s="373"/>
      <c r="AI527" s="373"/>
      <c r="AJ527" s="373"/>
      <c r="AK527" s="373"/>
      <c r="AL527" s="373"/>
      <c r="AM527" s="373"/>
      <c r="AN527" s="373"/>
      <c r="AO527" s="373"/>
      <c r="AP527" s="373"/>
      <c r="AQ527" s="373"/>
      <c r="AR527" s="373"/>
      <c r="AS527" s="373"/>
      <c r="AT527" s="373"/>
      <c r="AU527" s="106"/>
    </row>
    <row r="528" spans="1:47" s="21" customFormat="1" x14ac:dyDescent="0.35">
      <c r="A528" s="381" t="s">
        <v>24</v>
      </c>
      <c r="B528" s="382"/>
      <c r="C528" s="382"/>
      <c r="D528" s="382"/>
      <c r="E528" s="382"/>
      <c r="F528" s="382"/>
      <c r="G528" s="382"/>
      <c r="H528" s="382"/>
      <c r="I528" s="382"/>
      <c r="J528" s="101" t="s">
        <v>17</v>
      </c>
      <c r="K528" s="101" t="s">
        <v>15</v>
      </c>
      <c r="L528" s="101" t="s">
        <v>16</v>
      </c>
      <c r="M528" s="41" t="s">
        <v>18</v>
      </c>
      <c r="P528" s="381" t="s">
        <v>24</v>
      </c>
      <c r="Q528" s="382"/>
      <c r="R528" s="382"/>
      <c r="S528" s="382"/>
      <c r="T528" s="382"/>
      <c r="U528" s="382"/>
      <c r="V528" s="382"/>
      <c r="W528" s="382"/>
      <c r="X528" s="382"/>
      <c r="Y528" s="108" t="s">
        <v>261</v>
      </c>
      <c r="Z528" s="101" t="s">
        <v>73</v>
      </c>
      <c r="AA528" s="101" t="s">
        <v>15</v>
      </c>
      <c r="AB528" s="101" t="s">
        <v>16</v>
      </c>
      <c r="AC528" s="108" t="s">
        <v>18</v>
      </c>
      <c r="AD528" s="41" t="s">
        <v>109</v>
      </c>
      <c r="AG528" s="381" t="s">
        <v>24</v>
      </c>
      <c r="AH528" s="382"/>
      <c r="AI528" s="382"/>
      <c r="AJ528" s="382"/>
      <c r="AK528" s="382"/>
      <c r="AL528" s="382"/>
      <c r="AM528" s="382"/>
      <c r="AN528" s="382"/>
      <c r="AO528" s="382"/>
      <c r="AP528" s="108" t="s">
        <v>261</v>
      </c>
      <c r="AQ528" s="101" t="s">
        <v>204</v>
      </c>
      <c r="AR528" s="101" t="s">
        <v>15</v>
      </c>
      <c r="AS528" s="101" t="s">
        <v>16</v>
      </c>
      <c r="AT528" s="108" t="s">
        <v>206</v>
      </c>
      <c r="AU528" s="41" t="s">
        <v>276</v>
      </c>
    </row>
    <row r="529" spans="1:47" x14ac:dyDescent="0.35">
      <c r="A529" s="8">
        <v>1</v>
      </c>
      <c r="B529" s="366"/>
      <c r="C529" s="366"/>
      <c r="D529" s="366"/>
      <c r="E529" s="366"/>
      <c r="F529" s="366"/>
      <c r="G529" s="366"/>
      <c r="H529" s="366"/>
      <c r="I529" s="366"/>
      <c r="J529" s="13">
        <v>0</v>
      </c>
      <c r="K529" s="13">
        <v>0</v>
      </c>
      <c r="L529" s="13">
        <v>0</v>
      </c>
      <c r="M529" s="15">
        <f>SUM(J529:L529)</f>
        <v>0</v>
      </c>
      <c r="N529" s="6"/>
      <c r="P529" s="8">
        <v>1</v>
      </c>
      <c r="Q529" s="366"/>
      <c r="R529" s="366"/>
      <c r="S529" s="366"/>
      <c r="T529" s="366"/>
      <c r="U529" s="366"/>
      <c r="V529" s="366"/>
      <c r="W529" s="366"/>
      <c r="X529" s="366"/>
      <c r="Y529" s="95">
        <f>AU449</f>
        <v>0</v>
      </c>
      <c r="Z529" s="13">
        <v>0</v>
      </c>
      <c r="AA529" s="13">
        <v>0</v>
      </c>
      <c r="AB529" s="13">
        <v>0</v>
      </c>
      <c r="AC529" s="60">
        <f>SUM(Z529:AB529)</f>
        <v>0</v>
      </c>
      <c r="AD529" s="61">
        <f>M529-AC529</f>
        <v>0</v>
      </c>
      <c r="AE529" s="6"/>
      <c r="AG529" s="8">
        <v>1</v>
      </c>
      <c r="AH529" s="366"/>
      <c r="AI529" s="366"/>
      <c r="AJ529" s="366"/>
      <c r="AK529" s="366"/>
      <c r="AL529" s="366"/>
      <c r="AM529" s="366"/>
      <c r="AN529" s="366"/>
      <c r="AO529" s="366"/>
      <c r="AP529" s="70">
        <f>AU449</f>
        <v>0</v>
      </c>
      <c r="AQ529" s="13">
        <v>0</v>
      </c>
      <c r="AR529" s="13">
        <v>0</v>
      </c>
      <c r="AS529" s="13">
        <v>0</v>
      </c>
      <c r="AT529" s="44">
        <f>SUM(AQ529:AS529)</f>
        <v>0</v>
      </c>
      <c r="AU529" s="45">
        <f>IF($S$564&lt;&gt;0, AC529+AP529-AT529, M529+AP529-AT529)</f>
        <v>0</v>
      </c>
    </row>
    <row r="530" spans="1:47" x14ac:dyDescent="0.35">
      <c r="A530" s="8">
        <v>2</v>
      </c>
      <c r="B530" s="376"/>
      <c r="C530" s="376"/>
      <c r="D530" s="376"/>
      <c r="E530" s="376"/>
      <c r="F530" s="376"/>
      <c r="G530" s="376"/>
      <c r="H530" s="376"/>
      <c r="I530" s="376"/>
      <c r="J530" s="13">
        <v>0</v>
      </c>
      <c r="K530" s="13">
        <v>0</v>
      </c>
      <c r="L530" s="13">
        <v>0</v>
      </c>
      <c r="M530" s="15">
        <f>SUM(J530:L530)</f>
        <v>0</v>
      </c>
      <c r="N530" s="6"/>
      <c r="P530" s="8">
        <v>2</v>
      </c>
      <c r="Q530" s="376"/>
      <c r="R530" s="376"/>
      <c r="S530" s="376"/>
      <c r="T530" s="376"/>
      <c r="U530" s="376"/>
      <c r="V530" s="376"/>
      <c r="W530" s="376"/>
      <c r="X530" s="376"/>
      <c r="Y530" s="95">
        <f>AU450</f>
        <v>0</v>
      </c>
      <c r="Z530" s="13">
        <v>0</v>
      </c>
      <c r="AA530" s="13">
        <v>0</v>
      </c>
      <c r="AB530" s="13">
        <v>0</v>
      </c>
      <c r="AC530" s="60">
        <f>SUM(Z530:AB530)</f>
        <v>0</v>
      </c>
      <c r="AD530" s="61">
        <f>M530-AC530</f>
        <v>0</v>
      </c>
      <c r="AE530" s="6"/>
      <c r="AG530" s="8">
        <v>2</v>
      </c>
      <c r="AH530" s="376"/>
      <c r="AI530" s="376"/>
      <c r="AJ530" s="376"/>
      <c r="AK530" s="376"/>
      <c r="AL530" s="376"/>
      <c r="AM530" s="376"/>
      <c r="AN530" s="376"/>
      <c r="AO530" s="376"/>
      <c r="AP530" s="70">
        <f>AU450</f>
        <v>0</v>
      </c>
      <c r="AQ530" s="13">
        <v>0</v>
      </c>
      <c r="AR530" s="13">
        <v>0</v>
      </c>
      <c r="AS530" s="13">
        <v>0</v>
      </c>
      <c r="AT530" s="44">
        <f>SUM(AQ530:AS530)</f>
        <v>0</v>
      </c>
      <c r="AU530" s="45">
        <f>IF($S$564&lt;&gt;0, AC530+AP530-AT530, M530+AP530-AT530)</f>
        <v>0</v>
      </c>
    </row>
    <row r="531" spans="1:47" x14ac:dyDescent="0.35">
      <c r="A531" s="8">
        <v>3</v>
      </c>
      <c r="B531" s="376"/>
      <c r="C531" s="376"/>
      <c r="D531" s="376"/>
      <c r="E531" s="376"/>
      <c r="F531" s="376"/>
      <c r="G531" s="376"/>
      <c r="H531" s="376"/>
      <c r="I531" s="376"/>
      <c r="J531" s="13">
        <v>0</v>
      </c>
      <c r="K531" s="13">
        <v>0</v>
      </c>
      <c r="L531" s="13">
        <v>0</v>
      </c>
      <c r="M531" s="15">
        <f>SUM(J531:L531)</f>
        <v>0</v>
      </c>
      <c r="N531" s="6"/>
      <c r="P531" s="8">
        <v>3</v>
      </c>
      <c r="Q531" s="376"/>
      <c r="R531" s="376"/>
      <c r="S531" s="376"/>
      <c r="T531" s="376"/>
      <c r="U531" s="376"/>
      <c r="V531" s="376"/>
      <c r="W531" s="376"/>
      <c r="X531" s="376"/>
      <c r="Y531" s="95">
        <f>AU451</f>
        <v>0</v>
      </c>
      <c r="Z531" s="13">
        <v>0</v>
      </c>
      <c r="AA531" s="13">
        <v>0</v>
      </c>
      <c r="AB531" s="13">
        <v>0</v>
      </c>
      <c r="AC531" s="60">
        <f>SUM(Z531:AB531)</f>
        <v>0</v>
      </c>
      <c r="AD531" s="61">
        <f>M531-AC531</f>
        <v>0</v>
      </c>
      <c r="AE531" s="6"/>
      <c r="AG531" s="8">
        <v>3</v>
      </c>
      <c r="AH531" s="376"/>
      <c r="AI531" s="376"/>
      <c r="AJ531" s="376"/>
      <c r="AK531" s="376"/>
      <c r="AL531" s="376"/>
      <c r="AM531" s="376"/>
      <c r="AN531" s="376"/>
      <c r="AO531" s="376"/>
      <c r="AP531" s="70">
        <f>AU451</f>
        <v>0</v>
      </c>
      <c r="AQ531" s="13">
        <v>0</v>
      </c>
      <c r="AR531" s="13">
        <v>0</v>
      </c>
      <c r="AS531" s="13">
        <v>0</v>
      </c>
      <c r="AT531" s="44">
        <f>SUM(AQ531:AS531)</f>
        <v>0</v>
      </c>
      <c r="AU531" s="45">
        <f>IF($S$564&lt;&gt;0, AC531+AP531-AT531, M531+AP531-AT531)</f>
        <v>0</v>
      </c>
    </row>
    <row r="532" spans="1:47" ht="16" thickBot="1" x14ac:dyDescent="0.4">
      <c r="A532" s="379" t="s">
        <v>25</v>
      </c>
      <c r="B532" s="380"/>
      <c r="C532" s="380"/>
      <c r="D532" s="380"/>
      <c r="E532" s="380"/>
      <c r="F532" s="380"/>
      <c r="G532" s="380"/>
      <c r="H532" s="380"/>
      <c r="I532" s="380"/>
      <c r="J532" s="22">
        <f>SUM(J529:J531)</f>
        <v>0</v>
      </c>
      <c r="K532" s="22">
        <f t="shared" ref="K532:L532" si="390">SUM(K529:K531)</f>
        <v>0</v>
      </c>
      <c r="L532" s="22">
        <f t="shared" si="390"/>
        <v>0</v>
      </c>
      <c r="M532" s="16">
        <f>SUM(J532:L532)</f>
        <v>0</v>
      </c>
      <c r="N532" s="6"/>
      <c r="P532" s="379" t="s">
        <v>25</v>
      </c>
      <c r="Q532" s="380"/>
      <c r="R532" s="380"/>
      <c r="S532" s="380"/>
      <c r="T532" s="380"/>
      <c r="U532" s="380"/>
      <c r="V532" s="380"/>
      <c r="W532" s="380"/>
      <c r="X532" s="380"/>
      <c r="Y532" s="119">
        <f>AU452</f>
        <v>0</v>
      </c>
      <c r="Z532" s="67">
        <f>SUM(Z529:Z531)</f>
        <v>0</v>
      </c>
      <c r="AA532" s="67">
        <f t="shared" ref="AA532:AD532" si="391">SUM(AA529:AA531)</f>
        <v>0</v>
      </c>
      <c r="AB532" s="67">
        <f t="shared" si="391"/>
        <v>0</v>
      </c>
      <c r="AC532" s="67">
        <f t="shared" si="391"/>
        <v>0</v>
      </c>
      <c r="AD532" s="59">
        <f t="shared" si="391"/>
        <v>0</v>
      </c>
      <c r="AE532" s="6"/>
      <c r="AG532" s="379" t="s">
        <v>25</v>
      </c>
      <c r="AH532" s="380"/>
      <c r="AI532" s="380"/>
      <c r="AJ532" s="380"/>
      <c r="AK532" s="380"/>
      <c r="AL532" s="380"/>
      <c r="AM532" s="380"/>
      <c r="AN532" s="380"/>
      <c r="AO532" s="380"/>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72" t="s">
        <v>33</v>
      </c>
      <c r="B534" s="373"/>
      <c r="C534" s="373"/>
      <c r="D534" s="373"/>
      <c r="E534" s="373"/>
      <c r="F534" s="373"/>
      <c r="G534" s="373"/>
      <c r="H534" s="373"/>
      <c r="I534" s="373"/>
      <c r="J534" s="163" t="s">
        <v>17</v>
      </c>
      <c r="K534" s="163" t="s">
        <v>15</v>
      </c>
      <c r="L534" s="163" t="s">
        <v>16</v>
      </c>
      <c r="M534" s="106" t="s">
        <v>18</v>
      </c>
      <c r="P534" s="372" t="s">
        <v>33</v>
      </c>
      <c r="Q534" s="373"/>
      <c r="R534" s="373"/>
      <c r="S534" s="373"/>
      <c r="T534" s="373"/>
      <c r="U534" s="373"/>
      <c r="V534" s="373"/>
      <c r="W534" s="373"/>
      <c r="X534" s="373"/>
      <c r="Y534" s="99" t="s">
        <v>261</v>
      </c>
      <c r="Z534" s="163" t="s">
        <v>73</v>
      </c>
      <c r="AA534" s="163" t="s">
        <v>15</v>
      </c>
      <c r="AB534" s="163" t="s">
        <v>16</v>
      </c>
      <c r="AC534" s="99" t="s">
        <v>18</v>
      </c>
      <c r="AD534" s="106" t="s">
        <v>109</v>
      </c>
      <c r="AG534" s="372" t="s">
        <v>33</v>
      </c>
      <c r="AH534" s="373"/>
      <c r="AI534" s="373"/>
      <c r="AJ534" s="373"/>
      <c r="AK534" s="373"/>
      <c r="AL534" s="373"/>
      <c r="AM534" s="373"/>
      <c r="AN534" s="373"/>
      <c r="AO534" s="373"/>
      <c r="AP534" s="99" t="s">
        <v>261</v>
      </c>
      <c r="AQ534" s="163" t="s">
        <v>204</v>
      </c>
      <c r="AR534" s="163" t="s">
        <v>15</v>
      </c>
      <c r="AS534" s="163" t="s">
        <v>16</v>
      </c>
      <c r="AT534" s="99" t="s">
        <v>206</v>
      </c>
      <c r="AU534" s="106" t="s">
        <v>276</v>
      </c>
    </row>
    <row r="535" spans="1:47" x14ac:dyDescent="0.35">
      <c r="A535" s="8">
        <v>1</v>
      </c>
      <c r="B535" s="376"/>
      <c r="C535" s="376"/>
      <c r="D535" s="376"/>
      <c r="E535" s="376"/>
      <c r="F535" s="376"/>
      <c r="G535" s="376"/>
      <c r="H535" s="376"/>
      <c r="I535" s="376"/>
      <c r="J535" s="13">
        <v>0</v>
      </c>
      <c r="K535" s="13">
        <v>0</v>
      </c>
      <c r="L535" s="13">
        <v>0</v>
      </c>
      <c r="M535" s="15">
        <f>SUM(J535:L535)</f>
        <v>0</v>
      </c>
      <c r="N535" s="6"/>
      <c r="P535" s="8">
        <v>1</v>
      </c>
      <c r="Q535" s="376"/>
      <c r="R535" s="376"/>
      <c r="S535" s="376"/>
      <c r="T535" s="376"/>
      <c r="U535" s="376"/>
      <c r="V535" s="376"/>
      <c r="W535" s="376"/>
      <c r="X535" s="376"/>
      <c r="Y535" s="95">
        <f>AU455</f>
        <v>0</v>
      </c>
      <c r="Z535" s="13">
        <v>0</v>
      </c>
      <c r="AA535" s="13">
        <v>0</v>
      </c>
      <c r="AB535" s="13">
        <v>0</v>
      </c>
      <c r="AC535" s="60">
        <f>SUM(Z535:AB535)</f>
        <v>0</v>
      </c>
      <c r="AD535" s="61">
        <f>M535-AC535</f>
        <v>0</v>
      </c>
      <c r="AE535" s="6"/>
      <c r="AG535" s="8">
        <v>1</v>
      </c>
      <c r="AH535" s="376"/>
      <c r="AI535" s="376"/>
      <c r="AJ535" s="376"/>
      <c r="AK535" s="376"/>
      <c r="AL535" s="376"/>
      <c r="AM535" s="376"/>
      <c r="AN535" s="376"/>
      <c r="AO535" s="376"/>
      <c r="AP535" s="70">
        <f>AU455</f>
        <v>0</v>
      </c>
      <c r="AQ535" s="13">
        <v>0</v>
      </c>
      <c r="AR535" s="13">
        <v>0</v>
      </c>
      <c r="AS535" s="13">
        <v>0</v>
      </c>
      <c r="AT535" s="44">
        <f>SUM(AQ535:AS535)</f>
        <v>0</v>
      </c>
      <c r="AU535" s="45">
        <f>IF($S$564&lt;&gt;0, AC535+AP535-AT535, M535+AP535-AT535)</f>
        <v>0</v>
      </c>
    </row>
    <row r="536" spans="1:47" x14ac:dyDescent="0.35">
      <c r="A536" s="8">
        <v>2</v>
      </c>
      <c r="B536" s="376"/>
      <c r="C536" s="376"/>
      <c r="D536" s="376"/>
      <c r="E536" s="376"/>
      <c r="F536" s="376"/>
      <c r="G536" s="376"/>
      <c r="H536" s="376"/>
      <c r="I536" s="376"/>
      <c r="J536" s="13">
        <v>0</v>
      </c>
      <c r="K536" s="13">
        <v>0</v>
      </c>
      <c r="L536" s="13">
        <v>0</v>
      </c>
      <c r="M536" s="15">
        <f>SUM(J536:L536)</f>
        <v>0</v>
      </c>
      <c r="N536" s="6"/>
      <c r="P536" s="8">
        <v>2</v>
      </c>
      <c r="Q536" s="376"/>
      <c r="R536" s="376"/>
      <c r="S536" s="376"/>
      <c r="T536" s="376"/>
      <c r="U536" s="376"/>
      <c r="V536" s="376"/>
      <c r="W536" s="376"/>
      <c r="X536" s="376"/>
      <c r="Y536" s="95">
        <f>AU456</f>
        <v>0</v>
      </c>
      <c r="Z536" s="13">
        <v>0</v>
      </c>
      <c r="AA536" s="13">
        <v>0</v>
      </c>
      <c r="AB536" s="13">
        <v>0</v>
      </c>
      <c r="AC536" s="60">
        <f>SUM(Z536:AB536)</f>
        <v>0</v>
      </c>
      <c r="AD536" s="61">
        <f>M536-AC536</f>
        <v>0</v>
      </c>
      <c r="AE536" s="6"/>
      <c r="AG536" s="8">
        <v>2</v>
      </c>
      <c r="AH536" s="376"/>
      <c r="AI536" s="376"/>
      <c r="AJ536" s="376"/>
      <c r="AK536" s="376"/>
      <c r="AL536" s="376"/>
      <c r="AM536" s="376"/>
      <c r="AN536" s="376"/>
      <c r="AO536" s="376"/>
      <c r="AP536" s="70">
        <f>AU456</f>
        <v>0</v>
      </c>
      <c r="AQ536" s="13">
        <v>0</v>
      </c>
      <c r="AR536" s="13">
        <v>0</v>
      </c>
      <c r="AS536" s="13">
        <v>0</v>
      </c>
      <c r="AT536" s="44">
        <f>SUM(AQ536:AS536)</f>
        <v>0</v>
      </c>
      <c r="AU536" s="45">
        <f>IF($S$564&lt;&gt;0, AC536+AP536-AT536, M536+AP536-AT536)</f>
        <v>0</v>
      </c>
    </row>
    <row r="537" spans="1:47" x14ac:dyDescent="0.35">
      <c r="A537" s="8">
        <v>3</v>
      </c>
      <c r="B537" s="376"/>
      <c r="C537" s="376"/>
      <c r="D537" s="376"/>
      <c r="E537" s="376"/>
      <c r="F537" s="376"/>
      <c r="G537" s="376"/>
      <c r="H537" s="376"/>
      <c r="I537" s="376"/>
      <c r="J537" s="13">
        <v>0</v>
      </c>
      <c r="K537" s="13">
        <v>0</v>
      </c>
      <c r="L537" s="13">
        <v>0</v>
      </c>
      <c r="M537" s="15">
        <f>SUM(J537:L537)</f>
        <v>0</v>
      </c>
      <c r="N537" s="6"/>
      <c r="P537" s="8">
        <v>3</v>
      </c>
      <c r="Q537" s="376"/>
      <c r="R537" s="376"/>
      <c r="S537" s="376"/>
      <c r="T537" s="376"/>
      <c r="U537" s="376"/>
      <c r="V537" s="376"/>
      <c r="W537" s="376"/>
      <c r="X537" s="376"/>
      <c r="Y537" s="95">
        <f>AU457</f>
        <v>0</v>
      </c>
      <c r="Z537" s="13">
        <v>0</v>
      </c>
      <c r="AA537" s="13">
        <v>0</v>
      </c>
      <c r="AB537" s="13">
        <v>0</v>
      </c>
      <c r="AC537" s="60">
        <f>SUM(Z537:AB537)</f>
        <v>0</v>
      </c>
      <c r="AD537" s="61">
        <f>M537-AC537</f>
        <v>0</v>
      </c>
      <c r="AE537" s="6"/>
      <c r="AG537" s="8">
        <v>3</v>
      </c>
      <c r="AH537" s="376"/>
      <c r="AI537" s="376"/>
      <c r="AJ537" s="376"/>
      <c r="AK537" s="376"/>
      <c r="AL537" s="376"/>
      <c r="AM537" s="376"/>
      <c r="AN537" s="376"/>
      <c r="AO537" s="376"/>
      <c r="AP537" s="70">
        <f>AU457</f>
        <v>0</v>
      </c>
      <c r="AQ537" s="13">
        <v>0</v>
      </c>
      <c r="AR537" s="13">
        <v>0</v>
      </c>
      <c r="AS537" s="13">
        <v>0</v>
      </c>
      <c r="AT537" s="44">
        <f>SUM(AQ537:AS537)</f>
        <v>0</v>
      </c>
      <c r="AU537" s="45">
        <f>IF($S$564&lt;&gt;0, AC537+AP537-AT537, M537+AP537-AT537)</f>
        <v>0</v>
      </c>
    </row>
    <row r="538" spans="1:47" ht="16" thickBot="1" x14ac:dyDescent="0.4">
      <c r="A538" s="379" t="s">
        <v>26</v>
      </c>
      <c r="B538" s="380"/>
      <c r="C538" s="380"/>
      <c r="D538" s="380"/>
      <c r="E538" s="380"/>
      <c r="F538" s="380"/>
      <c r="G538" s="380"/>
      <c r="H538" s="380"/>
      <c r="I538" s="380"/>
      <c r="J538" s="22">
        <f>SUM(J535:J537)</f>
        <v>0</v>
      </c>
      <c r="K538" s="22">
        <f t="shared" ref="K538:L538" si="393">SUM(K535:K537)</f>
        <v>0</v>
      </c>
      <c r="L538" s="22">
        <f t="shared" si="393"/>
        <v>0</v>
      </c>
      <c r="M538" s="16">
        <f>SUM(J538:L538)</f>
        <v>0</v>
      </c>
      <c r="N538" s="6"/>
      <c r="P538" s="379" t="s">
        <v>26</v>
      </c>
      <c r="Q538" s="380"/>
      <c r="R538" s="380"/>
      <c r="S538" s="380"/>
      <c r="T538" s="380"/>
      <c r="U538" s="380"/>
      <c r="V538" s="380"/>
      <c r="W538" s="380"/>
      <c r="X538" s="380"/>
      <c r="Y538" s="119">
        <f>AU458</f>
        <v>0</v>
      </c>
      <c r="Z538" s="67">
        <f>SUM(Z535:Z537)</f>
        <v>0</v>
      </c>
      <c r="AA538" s="67">
        <f t="shared" ref="AA538:AD538" si="394">SUM(AA535:AA537)</f>
        <v>0</v>
      </c>
      <c r="AB538" s="67">
        <f t="shared" si="394"/>
        <v>0</v>
      </c>
      <c r="AC538" s="67">
        <f t="shared" si="394"/>
        <v>0</v>
      </c>
      <c r="AD538" s="59">
        <f t="shared" si="394"/>
        <v>0</v>
      </c>
      <c r="AE538" s="6"/>
      <c r="AG538" s="379" t="s">
        <v>26</v>
      </c>
      <c r="AH538" s="380"/>
      <c r="AI538" s="380"/>
      <c r="AJ538" s="380"/>
      <c r="AK538" s="380"/>
      <c r="AL538" s="380"/>
      <c r="AM538" s="380"/>
      <c r="AN538" s="380"/>
      <c r="AO538" s="380"/>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72" t="s">
        <v>27</v>
      </c>
      <c r="B540" s="373"/>
      <c r="C540" s="373"/>
      <c r="D540" s="373"/>
      <c r="E540" s="373"/>
      <c r="F540" s="373"/>
      <c r="G540" s="373"/>
      <c r="H540" s="373"/>
      <c r="I540" s="373"/>
      <c r="J540" s="163" t="s">
        <v>17</v>
      </c>
      <c r="K540" s="163" t="s">
        <v>15</v>
      </c>
      <c r="L540" s="163" t="s">
        <v>16</v>
      </c>
      <c r="M540" s="106" t="s">
        <v>18</v>
      </c>
      <c r="P540" s="372" t="s">
        <v>27</v>
      </c>
      <c r="Q540" s="373"/>
      <c r="R540" s="373"/>
      <c r="S540" s="373"/>
      <c r="T540" s="373"/>
      <c r="U540" s="373"/>
      <c r="V540" s="373"/>
      <c r="W540" s="373"/>
      <c r="X540" s="373"/>
      <c r="Y540" s="99" t="s">
        <v>261</v>
      </c>
      <c r="Z540" s="163" t="s">
        <v>73</v>
      </c>
      <c r="AA540" s="163" t="s">
        <v>15</v>
      </c>
      <c r="AB540" s="163" t="s">
        <v>16</v>
      </c>
      <c r="AC540" s="99" t="s">
        <v>18</v>
      </c>
      <c r="AD540" s="106" t="s">
        <v>109</v>
      </c>
      <c r="AG540" s="372" t="s">
        <v>27</v>
      </c>
      <c r="AH540" s="373"/>
      <c r="AI540" s="373"/>
      <c r="AJ540" s="373"/>
      <c r="AK540" s="373"/>
      <c r="AL540" s="373"/>
      <c r="AM540" s="373"/>
      <c r="AN540" s="373"/>
      <c r="AO540" s="373"/>
      <c r="AP540" s="99" t="s">
        <v>261</v>
      </c>
      <c r="AQ540" s="163" t="s">
        <v>204</v>
      </c>
      <c r="AR540" s="163" t="s">
        <v>15</v>
      </c>
      <c r="AS540" s="163" t="s">
        <v>16</v>
      </c>
      <c r="AT540" s="99" t="s">
        <v>206</v>
      </c>
      <c r="AU540" s="106" t="s">
        <v>276</v>
      </c>
    </row>
    <row r="541" spans="1:47" x14ac:dyDescent="0.35">
      <c r="A541" s="8">
        <v>1</v>
      </c>
      <c r="B541" s="7" t="s">
        <v>28</v>
      </c>
      <c r="C541" s="376"/>
      <c r="D541" s="376"/>
      <c r="E541" s="376"/>
      <c r="F541" s="376"/>
      <c r="G541" s="376"/>
      <c r="H541" s="376"/>
      <c r="I541" s="376"/>
      <c r="J541" s="13">
        <v>0</v>
      </c>
      <c r="K541" s="13">
        <v>0</v>
      </c>
      <c r="L541" s="13">
        <v>0</v>
      </c>
      <c r="M541" s="15">
        <f t="shared" ref="M541:M552" si="396">SUM(J541:L541)</f>
        <v>0</v>
      </c>
      <c r="N541" s="6"/>
      <c r="P541" s="8">
        <v>1</v>
      </c>
      <c r="Q541" s="7" t="s">
        <v>28</v>
      </c>
      <c r="R541" s="376"/>
      <c r="S541" s="376"/>
      <c r="T541" s="376"/>
      <c r="U541" s="376"/>
      <c r="V541" s="376"/>
      <c r="W541" s="376"/>
      <c r="X541" s="376"/>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6"/>
      <c r="AJ541" s="376"/>
      <c r="AK541" s="376"/>
      <c r="AL541" s="376"/>
      <c r="AM541" s="376"/>
      <c r="AN541" s="376"/>
      <c r="AO541" s="376"/>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76"/>
      <c r="D542" s="376"/>
      <c r="E542" s="376"/>
      <c r="F542" s="376"/>
      <c r="G542" s="376"/>
      <c r="H542" s="376"/>
      <c r="I542" s="376"/>
      <c r="J542" s="13">
        <v>0</v>
      </c>
      <c r="K542" s="13">
        <v>0</v>
      </c>
      <c r="L542" s="13">
        <v>0</v>
      </c>
      <c r="M542" s="15">
        <f t="shared" si="396"/>
        <v>0</v>
      </c>
      <c r="N542" s="6"/>
      <c r="P542" s="8">
        <v>2</v>
      </c>
      <c r="Q542" s="7" t="s">
        <v>31</v>
      </c>
      <c r="R542" s="376"/>
      <c r="S542" s="376"/>
      <c r="T542" s="376"/>
      <c r="U542" s="376"/>
      <c r="V542" s="376"/>
      <c r="W542" s="376"/>
      <c r="X542" s="376"/>
      <c r="Y542" s="95">
        <f t="shared" si="397"/>
        <v>0</v>
      </c>
      <c r="Z542" s="13">
        <v>0</v>
      </c>
      <c r="AA542" s="13">
        <v>0</v>
      </c>
      <c r="AB542" s="13">
        <v>0</v>
      </c>
      <c r="AC542" s="60">
        <f t="shared" si="398"/>
        <v>0</v>
      </c>
      <c r="AD542" s="61">
        <f t="shared" si="399"/>
        <v>0</v>
      </c>
      <c r="AE542" s="6"/>
      <c r="AG542" s="8">
        <v>2</v>
      </c>
      <c r="AH542" s="7" t="s">
        <v>31</v>
      </c>
      <c r="AI542" s="376"/>
      <c r="AJ542" s="376"/>
      <c r="AK542" s="376"/>
      <c r="AL542" s="376"/>
      <c r="AM542" s="376"/>
      <c r="AN542" s="376"/>
      <c r="AO542" s="376"/>
      <c r="AP542" s="70">
        <f t="shared" si="400"/>
        <v>0</v>
      </c>
      <c r="AQ542" s="13">
        <v>0</v>
      </c>
      <c r="AR542" s="13">
        <v>0</v>
      </c>
      <c r="AS542" s="13">
        <v>0</v>
      </c>
      <c r="AT542" s="44">
        <f t="shared" si="401"/>
        <v>0</v>
      </c>
      <c r="AU542" s="45">
        <f t="shared" si="402"/>
        <v>0</v>
      </c>
    </row>
    <row r="543" spans="1:47" x14ac:dyDescent="0.35">
      <c r="A543" s="8">
        <v>3</v>
      </c>
      <c r="B543" s="7" t="s">
        <v>32</v>
      </c>
      <c r="C543" s="376"/>
      <c r="D543" s="376"/>
      <c r="E543" s="376"/>
      <c r="F543" s="376"/>
      <c r="G543" s="376"/>
      <c r="H543" s="376"/>
      <c r="I543" s="376"/>
      <c r="J543" s="13">
        <v>0</v>
      </c>
      <c r="K543" s="13">
        <v>0</v>
      </c>
      <c r="L543" s="13">
        <v>0</v>
      </c>
      <c r="M543" s="15">
        <f>SUM(J543:L543)</f>
        <v>0</v>
      </c>
      <c r="N543" s="6"/>
      <c r="P543" s="8">
        <v>3</v>
      </c>
      <c r="Q543" s="7" t="s">
        <v>32</v>
      </c>
      <c r="R543" s="376"/>
      <c r="S543" s="376"/>
      <c r="T543" s="376"/>
      <c r="U543" s="376"/>
      <c r="V543" s="376"/>
      <c r="W543" s="376"/>
      <c r="X543" s="376"/>
      <c r="Y543" s="95">
        <f t="shared" si="397"/>
        <v>0</v>
      </c>
      <c r="Z543" s="13">
        <v>0</v>
      </c>
      <c r="AA543" s="13">
        <v>0</v>
      </c>
      <c r="AB543" s="13">
        <v>0</v>
      </c>
      <c r="AC543" s="60">
        <f t="shared" si="398"/>
        <v>0</v>
      </c>
      <c r="AD543" s="61">
        <f t="shared" si="399"/>
        <v>0</v>
      </c>
      <c r="AE543" s="6"/>
      <c r="AG543" s="8">
        <v>3</v>
      </c>
      <c r="AH543" s="7" t="s">
        <v>32</v>
      </c>
      <c r="AI543" s="376"/>
      <c r="AJ543" s="376"/>
      <c r="AK543" s="376"/>
      <c r="AL543" s="376"/>
      <c r="AM543" s="376"/>
      <c r="AN543" s="376"/>
      <c r="AO543" s="376"/>
      <c r="AP543" s="70">
        <f t="shared" si="400"/>
        <v>0</v>
      </c>
      <c r="AQ543" s="13">
        <v>0</v>
      </c>
      <c r="AR543" s="13">
        <v>0</v>
      </c>
      <c r="AS543" s="13">
        <v>0</v>
      </c>
      <c r="AT543" s="44">
        <f>SUM(AQ543:AS543)</f>
        <v>0</v>
      </c>
      <c r="AU543" s="45">
        <f t="shared" si="402"/>
        <v>0</v>
      </c>
    </row>
    <row r="544" spans="1:47" x14ac:dyDescent="0.35">
      <c r="A544" s="8">
        <v>4</v>
      </c>
      <c r="B544" s="7" t="s">
        <v>68</v>
      </c>
      <c r="C544" s="376"/>
      <c r="D544" s="376"/>
      <c r="E544" s="376"/>
      <c r="F544" s="376"/>
      <c r="G544" s="376"/>
      <c r="H544" s="376"/>
      <c r="I544" s="376"/>
      <c r="J544" s="13">
        <v>0</v>
      </c>
      <c r="K544" s="13">
        <v>0</v>
      </c>
      <c r="L544" s="13">
        <v>0</v>
      </c>
      <c r="M544" s="15">
        <f t="shared" si="396"/>
        <v>0</v>
      </c>
      <c r="N544" s="6"/>
      <c r="P544" s="8">
        <v>4</v>
      </c>
      <c r="Q544" s="7" t="s">
        <v>68</v>
      </c>
      <c r="R544" s="376"/>
      <c r="S544" s="376"/>
      <c r="T544" s="376"/>
      <c r="U544" s="376"/>
      <c r="V544" s="376"/>
      <c r="W544" s="376"/>
      <c r="X544" s="376"/>
      <c r="Y544" s="95">
        <f t="shared" si="397"/>
        <v>0</v>
      </c>
      <c r="Z544" s="13">
        <v>0</v>
      </c>
      <c r="AA544" s="13">
        <v>0</v>
      </c>
      <c r="AB544" s="13">
        <v>0</v>
      </c>
      <c r="AC544" s="60">
        <f t="shared" si="398"/>
        <v>0</v>
      </c>
      <c r="AD544" s="61">
        <f t="shared" si="399"/>
        <v>0</v>
      </c>
      <c r="AE544" s="6"/>
      <c r="AG544" s="8">
        <v>4</v>
      </c>
      <c r="AH544" s="7" t="s">
        <v>68</v>
      </c>
      <c r="AI544" s="376"/>
      <c r="AJ544" s="376"/>
      <c r="AK544" s="376"/>
      <c r="AL544" s="376"/>
      <c r="AM544" s="376"/>
      <c r="AN544" s="376"/>
      <c r="AO544" s="376"/>
      <c r="AP544" s="70">
        <f t="shared" si="400"/>
        <v>0</v>
      </c>
      <c r="AQ544" s="13">
        <v>0</v>
      </c>
      <c r="AR544" s="13">
        <v>0</v>
      </c>
      <c r="AS544" s="13">
        <v>0</v>
      </c>
      <c r="AT544" s="44">
        <f t="shared" si="401"/>
        <v>0</v>
      </c>
      <c r="AU544" s="45">
        <f t="shared" si="402"/>
        <v>0</v>
      </c>
    </row>
    <row r="545" spans="1:134" x14ac:dyDescent="0.35">
      <c r="A545" s="8">
        <v>5</v>
      </c>
      <c r="B545" s="7" t="s">
        <v>29</v>
      </c>
      <c r="C545" s="376"/>
      <c r="D545" s="376"/>
      <c r="E545" s="376"/>
      <c r="F545" s="376"/>
      <c r="G545" s="376"/>
      <c r="H545" s="376"/>
      <c r="I545" s="376"/>
      <c r="J545" s="13">
        <v>0</v>
      </c>
      <c r="K545" s="13">
        <v>0</v>
      </c>
      <c r="L545" s="13">
        <v>0</v>
      </c>
      <c r="M545" s="15">
        <f t="shared" si="396"/>
        <v>0</v>
      </c>
      <c r="N545" s="6"/>
      <c r="P545" s="8">
        <v>5</v>
      </c>
      <c r="Q545" s="7" t="s">
        <v>29</v>
      </c>
      <c r="R545" s="376"/>
      <c r="S545" s="376"/>
      <c r="T545" s="376"/>
      <c r="U545" s="376"/>
      <c r="V545" s="376"/>
      <c r="W545" s="376"/>
      <c r="X545" s="376"/>
      <c r="Y545" s="95">
        <f t="shared" si="397"/>
        <v>0</v>
      </c>
      <c r="Z545" s="13">
        <v>0</v>
      </c>
      <c r="AA545" s="13">
        <v>0</v>
      </c>
      <c r="AB545" s="13">
        <v>0</v>
      </c>
      <c r="AC545" s="60">
        <f t="shared" si="398"/>
        <v>0</v>
      </c>
      <c r="AD545" s="61">
        <f t="shared" si="399"/>
        <v>0</v>
      </c>
      <c r="AE545" s="6"/>
      <c r="AG545" s="8">
        <v>5</v>
      </c>
      <c r="AH545" s="7" t="s">
        <v>29</v>
      </c>
      <c r="AI545" s="376"/>
      <c r="AJ545" s="376"/>
      <c r="AK545" s="376"/>
      <c r="AL545" s="376"/>
      <c r="AM545" s="376"/>
      <c r="AN545" s="376"/>
      <c r="AO545" s="376"/>
      <c r="AP545" s="70">
        <f t="shared" si="400"/>
        <v>0</v>
      </c>
      <c r="AQ545" s="13">
        <v>0</v>
      </c>
      <c r="AR545" s="13">
        <v>0</v>
      </c>
      <c r="AS545" s="13">
        <v>0</v>
      </c>
      <c r="AT545" s="44">
        <f t="shared" si="401"/>
        <v>0</v>
      </c>
      <c r="AU545" s="45">
        <f t="shared" si="402"/>
        <v>0</v>
      </c>
    </row>
    <row r="546" spans="1:134" x14ac:dyDescent="0.35">
      <c r="A546" s="8">
        <v>6</v>
      </c>
      <c r="B546" s="7" t="s">
        <v>30</v>
      </c>
      <c r="C546" s="376"/>
      <c r="D546" s="376"/>
      <c r="E546" s="376"/>
      <c r="F546" s="376"/>
      <c r="G546" s="376"/>
      <c r="H546" s="376"/>
      <c r="I546" s="376"/>
      <c r="J546" s="13">
        <v>0</v>
      </c>
      <c r="K546" s="13">
        <v>0</v>
      </c>
      <c r="L546" s="13">
        <v>0</v>
      </c>
      <c r="M546" s="15">
        <f t="shared" si="396"/>
        <v>0</v>
      </c>
      <c r="N546" s="6"/>
      <c r="P546" s="8">
        <v>6</v>
      </c>
      <c r="Q546" s="7" t="s">
        <v>30</v>
      </c>
      <c r="R546" s="376"/>
      <c r="S546" s="376"/>
      <c r="T546" s="376"/>
      <c r="U546" s="376"/>
      <c r="V546" s="376"/>
      <c r="W546" s="376"/>
      <c r="X546" s="376"/>
      <c r="Y546" s="95">
        <f t="shared" si="397"/>
        <v>0</v>
      </c>
      <c r="Z546" s="13">
        <v>0</v>
      </c>
      <c r="AA546" s="13">
        <v>0</v>
      </c>
      <c r="AB546" s="13">
        <v>0</v>
      </c>
      <c r="AC546" s="60">
        <f>SUM(Z546:AB546)</f>
        <v>0</v>
      </c>
      <c r="AD546" s="61">
        <f t="shared" si="399"/>
        <v>0</v>
      </c>
      <c r="AE546" s="6"/>
      <c r="AG546" s="8">
        <v>6</v>
      </c>
      <c r="AH546" s="7" t="s">
        <v>30</v>
      </c>
      <c r="AI546" s="376"/>
      <c r="AJ546" s="376"/>
      <c r="AK546" s="376"/>
      <c r="AL546" s="376"/>
      <c r="AM546" s="376"/>
      <c r="AN546" s="376"/>
      <c r="AO546" s="376"/>
      <c r="AP546" s="70">
        <f t="shared" si="400"/>
        <v>0</v>
      </c>
      <c r="AQ546" s="13">
        <v>0</v>
      </c>
      <c r="AR546" s="13">
        <v>0</v>
      </c>
      <c r="AS546" s="13">
        <v>0</v>
      </c>
      <c r="AT546" s="44">
        <f t="shared" si="401"/>
        <v>0</v>
      </c>
      <c r="AU546" s="45">
        <f t="shared" si="402"/>
        <v>0</v>
      </c>
    </row>
    <row r="547" spans="1:134" x14ac:dyDescent="0.35">
      <c r="A547" s="8">
        <v>7</v>
      </c>
      <c r="B547" s="7" t="s">
        <v>34</v>
      </c>
      <c r="C547" s="376"/>
      <c r="D547" s="376"/>
      <c r="E547" s="376"/>
      <c r="F547" s="376"/>
      <c r="G547" s="376"/>
      <c r="H547" s="376"/>
      <c r="I547" s="376"/>
      <c r="J547" s="13">
        <v>0</v>
      </c>
      <c r="K547" s="13">
        <v>0</v>
      </c>
      <c r="L547" s="13">
        <v>0</v>
      </c>
      <c r="M547" s="15">
        <f t="shared" si="396"/>
        <v>0</v>
      </c>
      <c r="N547" s="6"/>
      <c r="P547" s="8">
        <v>7</v>
      </c>
      <c r="Q547" s="7" t="s">
        <v>34</v>
      </c>
      <c r="R547" s="376"/>
      <c r="S547" s="376"/>
      <c r="T547" s="376"/>
      <c r="U547" s="376"/>
      <c r="V547" s="376"/>
      <c r="W547" s="376"/>
      <c r="X547" s="376"/>
      <c r="Y547" s="95">
        <f t="shared" si="397"/>
        <v>0</v>
      </c>
      <c r="Z547" s="13">
        <v>0</v>
      </c>
      <c r="AA547" s="13">
        <v>0</v>
      </c>
      <c r="AB547" s="13">
        <v>0</v>
      </c>
      <c r="AC547" s="60">
        <f t="shared" si="398"/>
        <v>0</v>
      </c>
      <c r="AD547" s="61">
        <f t="shared" si="399"/>
        <v>0</v>
      </c>
      <c r="AE547" s="6"/>
      <c r="AG547" s="8">
        <v>7</v>
      </c>
      <c r="AH547" s="7" t="s">
        <v>34</v>
      </c>
      <c r="AI547" s="376"/>
      <c r="AJ547" s="376"/>
      <c r="AK547" s="376"/>
      <c r="AL547" s="376"/>
      <c r="AM547" s="376"/>
      <c r="AN547" s="376"/>
      <c r="AO547" s="376"/>
      <c r="AP547" s="70">
        <f t="shared" si="400"/>
        <v>0</v>
      </c>
      <c r="AQ547" s="13">
        <v>0</v>
      </c>
      <c r="AR547" s="13">
        <v>0</v>
      </c>
      <c r="AS547" s="13">
        <v>0</v>
      </c>
      <c r="AT547" s="44">
        <f t="shared" si="401"/>
        <v>0</v>
      </c>
      <c r="AU547" s="45">
        <f t="shared" si="402"/>
        <v>0</v>
      </c>
    </row>
    <row r="548" spans="1:134" x14ac:dyDescent="0.35">
      <c r="A548" s="8">
        <v>8</v>
      </c>
      <c r="B548" s="7" t="s">
        <v>35</v>
      </c>
      <c r="C548" s="376"/>
      <c r="D548" s="376"/>
      <c r="E548" s="376"/>
      <c r="F548" s="376"/>
      <c r="G548" s="376"/>
      <c r="H548" s="376"/>
      <c r="I548" s="376"/>
      <c r="J548" s="13">
        <v>0</v>
      </c>
      <c r="K548" s="13">
        <v>0</v>
      </c>
      <c r="L548" s="13">
        <v>0</v>
      </c>
      <c r="M548" s="15">
        <f>SUM(J548:L548)</f>
        <v>0</v>
      </c>
      <c r="N548" s="6"/>
      <c r="P548" s="8">
        <v>8</v>
      </c>
      <c r="Q548" s="7" t="s">
        <v>35</v>
      </c>
      <c r="R548" s="376"/>
      <c r="S548" s="376"/>
      <c r="T548" s="376"/>
      <c r="U548" s="376"/>
      <c r="V548" s="376"/>
      <c r="W548" s="376"/>
      <c r="X548" s="376"/>
      <c r="Y548" s="95">
        <f t="shared" si="397"/>
        <v>0</v>
      </c>
      <c r="Z548" s="13">
        <v>0</v>
      </c>
      <c r="AA548" s="13">
        <v>0</v>
      </c>
      <c r="AB548" s="13">
        <v>0</v>
      </c>
      <c r="AC548" s="60">
        <f t="shared" si="398"/>
        <v>0</v>
      </c>
      <c r="AD548" s="61">
        <f t="shared" si="399"/>
        <v>0</v>
      </c>
      <c r="AE548" s="6"/>
      <c r="AG548" s="8">
        <v>8</v>
      </c>
      <c r="AH548" s="7" t="s">
        <v>35</v>
      </c>
      <c r="AI548" s="376"/>
      <c r="AJ548" s="376"/>
      <c r="AK548" s="376"/>
      <c r="AL548" s="376"/>
      <c r="AM548" s="376"/>
      <c r="AN548" s="376"/>
      <c r="AO548" s="376"/>
      <c r="AP548" s="70">
        <f t="shared" si="400"/>
        <v>0</v>
      </c>
      <c r="AQ548" s="13">
        <v>0</v>
      </c>
      <c r="AR548" s="13">
        <v>0</v>
      </c>
      <c r="AS548" s="13">
        <v>0</v>
      </c>
      <c r="AT548" s="44">
        <f t="shared" si="401"/>
        <v>0</v>
      </c>
      <c r="AU548" s="45">
        <f t="shared" si="402"/>
        <v>0</v>
      </c>
    </row>
    <row r="549" spans="1:134" x14ac:dyDescent="0.35">
      <c r="A549" s="8">
        <v>9</v>
      </c>
      <c r="B549" s="7" t="s">
        <v>49</v>
      </c>
      <c r="C549" s="376"/>
      <c r="D549" s="376"/>
      <c r="E549" s="376"/>
      <c r="F549" s="376"/>
      <c r="G549" s="376"/>
      <c r="H549" s="376"/>
      <c r="I549" s="376"/>
      <c r="J549" s="13">
        <v>0</v>
      </c>
      <c r="K549" s="13">
        <v>0</v>
      </c>
      <c r="L549" s="13">
        <v>0</v>
      </c>
      <c r="M549" s="15">
        <f t="shared" si="396"/>
        <v>0</v>
      </c>
      <c r="N549" s="6"/>
      <c r="P549" s="8">
        <v>9</v>
      </c>
      <c r="Q549" s="7" t="s">
        <v>49</v>
      </c>
      <c r="R549" s="376"/>
      <c r="S549" s="376"/>
      <c r="T549" s="376"/>
      <c r="U549" s="376"/>
      <c r="V549" s="376"/>
      <c r="W549" s="376"/>
      <c r="X549" s="376"/>
      <c r="Y549" s="95">
        <f t="shared" si="397"/>
        <v>0</v>
      </c>
      <c r="Z549" s="13">
        <v>0</v>
      </c>
      <c r="AA549" s="13">
        <v>0</v>
      </c>
      <c r="AB549" s="13">
        <v>0</v>
      </c>
      <c r="AC549" s="60">
        <f t="shared" si="398"/>
        <v>0</v>
      </c>
      <c r="AD549" s="61">
        <f t="shared" si="399"/>
        <v>0</v>
      </c>
      <c r="AE549" s="6"/>
      <c r="AG549" s="8">
        <v>9</v>
      </c>
      <c r="AH549" s="7" t="s">
        <v>49</v>
      </c>
      <c r="AI549" s="376"/>
      <c r="AJ549" s="376"/>
      <c r="AK549" s="376"/>
      <c r="AL549" s="376"/>
      <c r="AM549" s="376"/>
      <c r="AN549" s="376"/>
      <c r="AO549" s="376"/>
      <c r="AP549" s="70">
        <f t="shared" si="400"/>
        <v>0</v>
      </c>
      <c r="AQ549" s="13">
        <v>0</v>
      </c>
      <c r="AR549" s="13">
        <v>0</v>
      </c>
      <c r="AS549" s="13">
        <v>0</v>
      </c>
      <c r="AT549" s="44">
        <f t="shared" si="401"/>
        <v>0</v>
      </c>
      <c r="AU549" s="45">
        <f t="shared" si="402"/>
        <v>0</v>
      </c>
    </row>
    <row r="550" spans="1:134" x14ac:dyDescent="0.35">
      <c r="A550" s="8">
        <v>10</v>
      </c>
      <c r="B550" s="77" t="s">
        <v>198</v>
      </c>
      <c r="C550" s="376"/>
      <c r="D550" s="376"/>
      <c r="E550" s="376"/>
      <c r="F550" s="376"/>
      <c r="G550" s="376"/>
      <c r="H550" s="376"/>
      <c r="I550" s="376"/>
      <c r="J550" s="13">
        <v>0</v>
      </c>
      <c r="K550" s="13">
        <v>0</v>
      </c>
      <c r="L550" s="13">
        <v>0</v>
      </c>
      <c r="M550" s="15">
        <f t="shared" si="396"/>
        <v>0</v>
      </c>
      <c r="N550" s="6"/>
      <c r="P550" s="8">
        <v>10</v>
      </c>
      <c r="Q550" s="77" t="s">
        <v>198</v>
      </c>
      <c r="R550" s="471"/>
      <c r="S550" s="471"/>
      <c r="T550" s="471"/>
      <c r="U550" s="471"/>
      <c r="V550" s="471"/>
      <c r="W550" s="471"/>
      <c r="X550" s="471"/>
      <c r="Y550" s="95">
        <f t="shared" si="397"/>
        <v>0</v>
      </c>
      <c r="Z550" s="13">
        <v>0</v>
      </c>
      <c r="AA550" s="13">
        <v>0</v>
      </c>
      <c r="AB550" s="13">
        <v>0</v>
      </c>
      <c r="AC550" s="60">
        <f t="shared" si="398"/>
        <v>0</v>
      </c>
      <c r="AD550" s="61">
        <f t="shared" si="399"/>
        <v>0</v>
      </c>
      <c r="AE550" s="6"/>
      <c r="AG550" s="8">
        <v>10</v>
      </c>
      <c r="AH550" s="77" t="s">
        <v>198</v>
      </c>
      <c r="AI550" s="471"/>
      <c r="AJ550" s="471"/>
      <c r="AK550" s="471"/>
      <c r="AL550" s="471"/>
      <c r="AM550" s="471"/>
      <c r="AN550" s="471"/>
      <c r="AO550" s="471"/>
      <c r="AP550" s="70">
        <f t="shared" si="400"/>
        <v>0</v>
      </c>
      <c r="AQ550" s="13">
        <v>0</v>
      </c>
      <c r="AR550" s="13">
        <v>0</v>
      </c>
      <c r="AS550" s="13">
        <v>0</v>
      </c>
      <c r="AT550" s="44">
        <f t="shared" si="401"/>
        <v>0</v>
      </c>
      <c r="AU550" s="45">
        <f t="shared" si="402"/>
        <v>0</v>
      </c>
    </row>
    <row r="551" spans="1:134" x14ac:dyDescent="0.35">
      <c r="A551" s="8">
        <v>11</v>
      </c>
      <c r="B551" s="77" t="s">
        <v>198</v>
      </c>
      <c r="C551" s="376"/>
      <c r="D551" s="376"/>
      <c r="E551" s="376"/>
      <c r="F551" s="376"/>
      <c r="G551" s="376"/>
      <c r="H551" s="376"/>
      <c r="I551" s="376"/>
      <c r="J551" s="13">
        <v>0</v>
      </c>
      <c r="K551" s="13">
        <v>0</v>
      </c>
      <c r="L551" s="13">
        <v>0</v>
      </c>
      <c r="M551" s="15">
        <f t="shared" si="396"/>
        <v>0</v>
      </c>
      <c r="N551" s="6"/>
      <c r="P551" s="8">
        <v>11</v>
      </c>
      <c r="Q551" s="77" t="s">
        <v>198</v>
      </c>
      <c r="R551" s="471"/>
      <c r="S551" s="471"/>
      <c r="T551" s="471"/>
      <c r="U551" s="471"/>
      <c r="V551" s="471"/>
      <c r="W551" s="471"/>
      <c r="X551" s="471"/>
      <c r="Y551" s="95">
        <f t="shared" si="397"/>
        <v>0</v>
      </c>
      <c r="Z551" s="13">
        <v>0</v>
      </c>
      <c r="AA551" s="13">
        <v>0</v>
      </c>
      <c r="AB551" s="13">
        <v>0</v>
      </c>
      <c r="AC551" s="60">
        <f t="shared" si="398"/>
        <v>0</v>
      </c>
      <c r="AD551" s="61">
        <f t="shared" si="399"/>
        <v>0</v>
      </c>
      <c r="AE551" s="6"/>
      <c r="AG551" s="8">
        <v>11</v>
      </c>
      <c r="AH551" s="77" t="s">
        <v>198</v>
      </c>
      <c r="AI551" s="471"/>
      <c r="AJ551" s="471"/>
      <c r="AK551" s="471"/>
      <c r="AL551" s="471"/>
      <c r="AM551" s="471"/>
      <c r="AN551" s="471"/>
      <c r="AO551" s="471"/>
      <c r="AP551" s="70">
        <f t="shared" si="400"/>
        <v>0</v>
      </c>
      <c r="AQ551" s="13">
        <v>0</v>
      </c>
      <c r="AR551" s="13">
        <v>0</v>
      </c>
      <c r="AS551" s="13">
        <v>0</v>
      </c>
      <c r="AT551" s="44">
        <f t="shared" si="401"/>
        <v>0</v>
      </c>
      <c r="AU551" s="45">
        <f t="shared" si="402"/>
        <v>0</v>
      </c>
    </row>
    <row r="552" spans="1:134" ht="16" thickBot="1" x14ac:dyDescent="0.4">
      <c r="A552" s="379" t="s">
        <v>36</v>
      </c>
      <c r="B552" s="380"/>
      <c r="C552" s="380"/>
      <c r="D552" s="380"/>
      <c r="E552" s="380"/>
      <c r="F552" s="380"/>
      <c r="G552" s="380"/>
      <c r="H552" s="380"/>
      <c r="I552" s="380"/>
      <c r="J552" s="22">
        <f>SUM(J541:J551)</f>
        <v>0</v>
      </c>
      <c r="K552" s="22">
        <f t="shared" ref="K552:L552" si="403">SUM(K541:K551)</f>
        <v>0</v>
      </c>
      <c r="L552" s="22">
        <f t="shared" si="403"/>
        <v>0</v>
      </c>
      <c r="M552" s="16">
        <f t="shared" si="396"/>
        <v>0</v>
      </c>
      <c r="N552" s="6"/>
      <c r="P552" s="379" t="s">
        <v>36</v>
      </c>
      <c r="Q552" s="380"/>
      <c r="R552" s="380"/>
      <c r="S552" s="380"/>
      <c r="T552" s="380"/>
      <c r="U552" s="380"/>
      <c r="V552" s="380"/>
      <c r="W552" s="380"/>
      <c r="X552" s="380"/>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9" t="s">
        <v>36</v>
      </c>
      <c r="AH552" s="380"/>
      <c r="AI552" s="380"/>
      <c r="AJ552" s="380"/>
      <c r="AK552" s="380"/>
      <c r="AL552" s="380"/>
      <c r="AM552" s="380"/>
      <c r="AN552" s="380"/>
      <c r="AO552" s="380"/>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396" t="s">
        <v>175</v>
      </c>
      <c r="B555" s="397"/>
      <c r="C555" s="397"/>
      <c r="D555" s="397"/>
      <c r="E555" s="397"/>
      <c r="F555" s="397"/>
      <c r="G555" s="397"/>
      <c r="H555" s="397"/>
      <c r="I555" s="397"/>
      <c r="J555" s="24">
        <f>SUM(J552,J538,J532,H525)</f>
        <v>0</v>
      </c>
      <c r="K555" s="24">
        <f>SUM(K552,K538,K532,K525)</f>
        <v>0</v>
      </c>
      <c r="L555" s="24">
        <f>SUM(L552,L538,L532,L525)</f>
        <v>0</v>
      </c>
      <c r="M555" s="25">
        <f>SUM(J555:L555)</f>
        <v>0</v>
      </c>
      <c r="N555" s="6"/>
      <c r="P555" s="396" t="s">
        <v>175</v>
      </c>
      <c r="Q555" s="397"/>
      <c r="R555" s="397"/>
      <c r="S555" s="397"/>
      <c r="T555" s="397"/>
      <c r="U555" s="397"/>
      <c r="V555" s="397"/>
      <c r="W555" s="397"/>
      <c r="X555" s="397"/>
      <c r="Y555" s="118">
        <f>AU475</f>
        <v>0</v>
      </c>
      <c r="Z555" s="65">
        <f>SUM(Z552, Z538, Z532, X525)</f>
        <v>0</v>
      </c>
      <c r="AA555" s="65">
        <f>SUM(AA552, AA538, AA532, Z525)</f>
        <v>0</v>
      </c>
      <c r="AB555" s="65">
        <f>SUM(AB552, AB538, AB532, AB525, )</f>
        <v>0</v>
      </c>
      <c r="AC555" s="65">
        <f>SUM(Z555:AB555)</f>
        <v>0</v>
      </c>
      <c r="AD555" s="66">
        <f>M555-AC555</f>
        <v>0</v>
      </c>
      <c r="AE555" s="5"/>
      <c r="AG555" s="396" t="s">
        <v>175</v>
      </c>
      <c r="AH555" s="397"/>
      <c r="AI555" s="397"/>
      <c r="AJ555" s="397"/>
      <c r="AK555" s="397"/>
      <c r="AL555" s="397"/>
      <c r="AM555" s="397"/>
      <c r="AN555" s="397"/>
      <c r="AO555" s="397"/>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387" t="s">
        <v>176</v>
      </c>
      <c r="B556" s="388"/>
      <c r="C556" s="388"/>
      <c r="D556" s="388"/>
      <c r="E556" s="388"/>
      <c r="F556" s="388"/>
      <c r="G556" s="388"/>
      <c r="H556" s="388"/>
      <c r="I556" s="388"/>
      <c r="J556" s="394">
        <f xml:space="preserve"> SUM(K552, L552, K538, L538, K532, L532, K525, L525)</f>
        <v>0</v>
      </c>
      <c r="K556" s="394"/>
      <c r="L556" s="394"/>
      <c r="M556" s="395"/>
      <c r="N556" s="6"/>
      <c r="P556" s="387" t="s">
        <v>176</v>
      </c>
      <c r="Q556" s="388"/>
      <c r="R556" s="388"/>
      <c r="S556" s="388"/>
      <c r="T556" s="388"/>
      <c r="U556" s="388"/>
      <c r="V556" s="388"/>
      <c r="W556" s="388"/>
      <c r="X556" s="388"/>
      <c r="Y556" s="119">
        <f>AU476</f>
        <v>0</v>
      </c>
      <c r="Z556" s="385">
        <f>SUM(AA552, AB552, AA538, AB538, AA532, AB532, AA525, AB525)</f>
        <v>0</v>
      </c>
      <c r="AA556" s="385"/>
      <c r="AB556" s="385"/>
      <c r="AC556" s="385"/>
      <c r="AD556" s="59">
        <f>J556-Z556</f>
        <v>0</v>
      </c>
      <c r="AE556" s="6"/>
      <c r="AG556" s="387" t="s">
        <v>176</v>
      </c>
      <c r="AH556" s="388"/>
      <c r="AI556" s="388"/>
      <c r="AJ556" s="388"/>
      <c r="AK556" s="388"/>
      <c r="AL556" s="388"/>
      <c r="AM556" s="388"/>
      <c r="AN556" s="388"/>
      <c r="AO556" s="388"/>
      <c r="AP556" s="71">
        <f>AU476</f>
        <v>0</v>
      </c>
      <c r="AQ556" s="451">
        <f>SUM( AR552, AS552, AR538, AS538, AR532, AS532, AR525, AS525)</f>
        <v>0</v>
      </c>
      <c r="AR556" s="451"/>
      <c r="AS556" s="451"/>
      <c r="AT556" s="451"/>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72" t="s">
        <v>95</v>
      </c>
      <c r="B558" s="373"/>
      <c r="C558" s="373"/>
      <c r="D558" s="373"/>
      <c r="E558" s="373"/>
      <c r="F558" s="373"/>
      <c r="G558" s="373"/>
      <c r="H558" s="373"/>
      <c r="I558" s="373"/>
      <c r="J558" s="163" t="s">
        <v>17</v>
      </c>
      <c r="K558" s="397" t="s">
        <v>4</v>
      </c>
      <c r="L558" s="397"/>
      <c r="M558" s="106" t="s">
        <v>48</v>
      </c>
      <c r="N558" s="32"/>
      <c r="P558" s="372" t="s">
        <v>95</v>
      </c>
      <c r="Q558" s="373"/>
      <c r="R558" s="373"/>
      <c r="S558" s="373"/>
      <c r="T558" s="373"/>
      <c r="U558" s="373"/>
      <c r="V558" s="373"/>
      <c r="W558" s="373"/>
      <c r="X558" s="373"/>
      <c r="Y558" s="99" t="s">
        <v>261</v>
      </c>
      <c r="Z558" s="163" t="s">
        <v>73</v>
      </c>
      <c r="AA558" s="397" t="s">
        <v>4</v>
      </c>
      <c r="AB558" s="397"/>
      <c r="AC558" s="99" t="s">
        <v>18</v>
      </c>
      <c r="AD558" s="106" t="s">
        <v>109</v>
      </c>
      <c r="AE558" s="32"/>
      <c r="AG558" s="372" t="s">
        <v>95</v>
      </c>
      <c r="AH558" s="373"/>
      <c r="AI558" s="373"/>
      <c r="AJ558" s="373"/>
      <c r="AK558" s="373"/>
      <c r="AL558" s="373"/>
      <c r="AM558" s="373"/>
      <c r="AN558" s="373"/>
      <c r="AO558" s="373"/>
      <c r="AP558" s="99" t="s">
        <v>261</v>
      </c>
      <c r="AQ558" s="163" t="s">
        <v>205</v>
      </c>
      <c r="AR558" s="397" t="s">
        <v>4</v>
      </c>
      <c r="AS558" s="397"/>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387" t="s">
        <v>37</v>
      </c>
      <c r="B559" s="388"/>
      <c r="C559" s="388"/>
      <c r="D559" s="388"/>
      <c r="E559" s="388"/>
      <c r="F559" s="388"/>
      <c r="G559" s="388"/>
      <c r="H559" s="388"/>
      <c r="I559" s="388"/>
      <c r="J559" s="22">
        <f>(SUM(J552, J538, J532, H525))*$D$9</f>
        <v>0</v>
      </c>
      <c r="K559" s="394">
        <f>(SUM(K552, L552, K538, L538, K532, L532, K525, L525))*$D$9</f>
        <v>0</v>
      </c>
      <c r="L559" s="394"/>
      <c r="M559" s="16">
        <f>SUM(J559:L559)</f>
        <v>0</v>
      </c>
      <c r="N559" s="6"/>
      <c r="P559" s="387" t="s">
        <v>37</v>
      </c>
      <c r="Q559" s="388"/>
      <c r="R559" s="388"/>
      <c r="S559" s="388"/>
      <c r="T559" s="388"/>
      <c r="U559" s="388"/>
      <c r="V559" s="388"/>
      <c r="W559" s="388"/>
      <c r="X559" s="388"/>
      <c r="Y559" s="119">
        <f t="shared" ref="Y559" si="407">AU479</f>
        <v>0</v>
      </c>
      <c r="Z559" s="67">
        <f>(SUM(Z552, Z538, Z532, X525))*$S$9</f>
        <v>0</v>
      </c>
      <c r="AA559" s="385">
        <f>(SUM(AA552, AB552, AA538, AB538, AA532, AB532, AA525, AB525))*$S$9</f>
        <v>0</v>
      </c>
      <c r="AB559" s="385"/>
      <c r="AC559" s="67">
        <f>SUM(Z559:AB559)</f>
        <v>0</v>
      </c>
      <c r="AD559" s="59">
        <f>M559-AC559</f>
        <v>0</v>
      </c>
      <c r="AE559" s="6"/>
      <c r="AG559" s="387" t="s">
        <v>37</v>
      </c>
      <c r="AH559" s="388"/>
      <c r="AI559" s="388"/>
      <c r="AJ559" s="388"/>
      <c r="AK559" s="388"/>
      <c r="AL559" s="388"/>
      <c r="AM559" s="388"/>
      <c r="AN559" s="388"/>
      <c r="AO559" s="388"/>
      <c r="AP559" s="71">
        <f>AU479</f>
        <v>0</v>
      </c>
      <c r="AQ559" s="156">
        <f>(SUM(AQ552, AQ538, AQ532, AO525))*$D$9</f>
        <v>0</v>
      </c>
      <c r="AR559" s="437">
        <f>(SUM(AR552, AS552, AR538, AS538, AR532, AS532, AR525, AS525))*$D$9</f>
        <v>0</v>
      </c>
      <c r="AS559" s="437"/>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02" t="s">
        <v>96</v>
      </c>
      <c r="B561" s="403"/>
      <c r="C561" s="403"/>
      <c r="D561" s="403"/>
      <c r="E561" s="403"/>
      <c r="F561" s="403"/>
      <c r="G561" s="403"/>
      <c r="H561" s="403"/>
      <c r="I561" s="403"/>
      <c r="J561" s="172">
        <f>SUM(J559, J552, J538, J532, H525)</f>
        <v>0</v>
      </c>
      <c r="K561" s="172">
        <f>SUM(K559, K552, K538, K532, K525)</f>
        <v>0</v>
      </c>
      <c r="L561" s="172">
        <f>SUM(L552, L538, L532, L525)</f>
        <v>0</v>
      </c>
      <c r="M561" s="19">
        <f>SUM(J561:L561)</f>
        <v>0</v>
      </c>
      <c r="N561" s="5"/>
      <c r="P561" s="389" t="s">
        <v>96</v>
      </c>
      <c r="Q561" s="390"/>
      <c r="R561" s="390"/>
      <c r="S561" s="390"/>
      <c r="T561" s="390"/>
      <c r="U561" s="390"/>
      <c r="V561" s="390"/>
      <c r="W561" s="390"/>
      <c r="X561" s="390"/>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8" t="s">
        <v>96</v>
      </c>
      <c r="AH561" s="439"/>
      <c r="AI561" s="439"/>
      <c r="AJ561" s="439"/>
      <c r="AK561" s="439"/>
      <c r="AL561" s="439"/>
      <c r="AM561" s="439"/>
      <c r="AN561" s="439"/>
      <c r="AO561" s="439"/>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440" t="s">
        <v>246</v>
      </c>
      <c r="C564" s="409"/>
      <c r="D564" s="167">
        <f>J561</f>
        <v>0</v>
      </c>
      <c r="F564" s="3"/>
      <c r="G564" s="3"/>
      <c r="O564" s="74"/>
      <c r="P564" s="440" t="s">
        <v>246</v>
      </c>
      <c r="Q564" s="441"/>
      <c r="R564" s="409"/>
      <c r="S564" s="121">
        <f>Z561</f>
        <v>0</v>
      </c>
      <c r="T564" s="408" t="s">
        <v>99</v>
      </c>
      <c r="U564" s="409"/>
      <c r="V564" s="91">
        <f>D564-S564</f>
        <v>0</v>
      </c>
      <c r="W564" s="98"/>
      <c r="X564" s="391"/>
      <c r="Y564" s="391"/>
      <c r="Z564" s="98"/>
      <c r="AA564" s="98"/>
      <c r="AF564" s="74"/>
      <c r="AG564" s="440" t="s">
        <v>184</v>
      </c>
      <c r="AH564" s="409"/>
      <c r="AI564" s="497">
        <f>AQ561</f>
        <v>0</v>
      </c>
      <c r="AJ564" s="499"/>
      <c r="AK564" s="503" t="s">
        <v>189</v>
      </c>
      <c r="AL564" s="503"/>
      <c r="AM564" s="54">
        <f>IF($S$244&lt;&gt;0, S564+AM484-AI564, D564+AM484-AI564)</f>
        <v>0</v>
      </c>
      <c r="AO564" s="234" t="s">
        <v>84</v>
      </c>
      <c r="AP564" s="447"/>
      <c r="AQ564" s="448"/>
      <c r="AR564" s="504" t="s">
        <v>85</v>
      </c>
      <c r="AS564" s="505"/>
    </row>
    <row r="565" spans="1:47" x14ac:dyDescent="0.35">
      <c r="B565" s="446" t="s">
        <v>247</v>
      </c>
      <c r="C565" s="406"/>
      <c r="D565" s="168">
        <f>K561</f>
        <v>0</v>
      </c>
      <c r="F565" s="3"/>
      <c r="G565" s="3"/>
      <c r="O565" s="74"/>
      <c r="P565" s="446" t="s">
        <v>247</v>
      </c>
      <c r="Q565" s="445"/>
      <c r="R565" s="406"/>
      <c r="S565" s="110">
        <f>AA561</f>
        <v>0</v>
      </c>
      <c r="T565" s="410" t="s">
        <v>100</v>
      </c>
      <c r="U565" s="406"/>
      <c r="V565" s="92">
        <f>D565-S565</f>
        <v>0</v>
      </c>
      <c r="W565" s="98"/>
      <c r="X565" s="392"/>
      <c r="Y565" s="392"/>
      <c r="Z565" s="392"/>
      <c r="AA565" s="392"/>
      <c r="AF565" s="74"/>
      <c r="AG565" s="446" t="s">
        <v>185</v>
      </c>
      <c r="AH565" s="406"/>
      <c r="AI565" s="491">
        <f>AR561</f>
        <v>0</v>
      </c>
      <c r="AJ565" s="492"/>
      <c r="AK565" s="406" t="s">
        <v>190</v>
      </c>
      <c r="AL565" s="407"/>
      <c r="AM565" s="45">
        <f>IF($S$244&lt;&gt;0, S565+AM485-AI565, D565+AM485-AI565)</f>
        <v>0</v>
      </c>
      <c r="AO565" s="78" t="s">
        <v>86</v>
      </c>
      <c r="AP565" s="366"/>
      <c r="AQ565" s="366"/>
      <c r="AR565" s="366"/>
      <c r="AS565" s="436"/>
    </row>
    <row r="566" spans="1:47" ht="16" thickBot="1" x14ac:dyDescent="0.4">
      <c r="B566" s="446" t="s">
        <v>219</v>
      </c>
      <c r="C566" s="406"/>
      <c r="D566" s="168">
        <f>L561</f>
        <v>0</v>
      </c>
      <c r="F566" s="3"/>
      <c r="G566" s="3"/>
      <c r="O566" s="74"/>
      <c r="P566" s="446" t="s">
        <v>219</v>
      </c>
      <c r="Q566" s="445"/>
      <c r="R566" s="406"/>
      <c r="S566" s="110">
        <f>AB561</f>
        <v>0</v>
      </c>
      <c r="T566" s="410" t="s">
        <v>101</v>
      </c>
      <c r="U566" s="406"/>
      <c r="V566" s="92">
        <f>D566-S566</f>
        <v>0</v>
      </c>
      <c r="W566" s="98"/>
      <c r="X566" s="391"/>
      <c r="Y566" s="391"/>
      <c r="Z566" s="98"/>
      <c r="AA566" s="98"/>
      <c r="AF566" s="74"/>
      <c r="AG566" s="446" t="s">
        <v>186</v>
      </c>
      <c r="AH566" s="406"/>
      <c r="AI566" s="491">
        <f>AS561</f>
        <v>0</v>
      </c>
      <c r="AJ566" s="492"/>
      <c r="AK566" s="406" t="s">
        <v>191</v>
      </c>
      <c r="AL566" s="407"/>
      <c r="AM566" s="45">
        <f>IF($S$244&lt;&gt;0, S566+AM486-AI566, D566+AM486-AI566)</f>
        <v>0</v>
      </c>
      <c r="AO566" s="79" t="s">
        <v>87</v>
      </c>
      <c r="AP566" s="449"/>
      <c r="AQ566" s="450"/>
      <c r="AR566" s="495" t="s">
        <v>85</v>
      </c>
      <c r="AS566" s="496"/>
    </row>
    <row r="567" spans="1:47" ht="16" thickBot="1" x14ac:dyDescent="0.4">
      <c r="B567" s="446" t="s">
        <v>248</v>
      </c>
      <c r="C567" s="406"/>
      <c r="D567" s="168">
        <f>K561+L561</f>
        <v>0</v>
      </c>
      <c r="F567" s="3"/>
      <c r="G567" s="3"/>
      <c r="O567" s="74"/>
      <c r="P567" s="446" t="s">
        <v>248</v>
      </c>
      <c r="Q567" s="445"/>
      <c r="R567" s="406"/>
      <c r="S567" s="110">
        <f>SUM(S565:S566)</f>
        <v>0</v>
      </c>
      <c r="T567" s="410" t="s">
        <v>102</v>
      </c>
      <c r="U567" s="406"/>
      <c r="V567" s="92">
        <f>D567-S567</f>
        <v>0</v>
      </c>
      <c r="W567" s="26"/>
      <c r="X567" s="26"/>
      <c r="Y567" s="26"/>
      <c r="Z567" s="26"/>
      <c r="AA567" s="26"/>
      <c r="AF567" s="74"/>
      <c r="AG567" s="446" t="s">
        <v>187</v>
      </c>
      <c r="AH567" s="406"/>
      <c r="AI567" s="491">
        <f>AI565+AI566</f>
        <v>0</v>
      </c>
      <c r="AJ567" s="492"/>
      <c r="AK567" s="406" t="s">
        <v>193</v>
      </c>
      <c r="AL567" s="407"/>
      <c r="AM567" s="45">
        <f>IF($S$244&lt;&gt;0, S567+AM487-AI567, D567+AM487-AI567)</f>
        <v>0</v>
      </c>
      <c r="AO567" s="26"/>
      <c r="AP567" s="26"/>
      <c r="AQ567" s="26"/>
      <c r="AR567" s="26"/>
      <c r="AS567" s="26"/>
    </row>
    <row r="568" spans="1:47" ht="16" thickBot="1" x14ac:dyDescent="0.4">
      <c r="B568" s="446" t="s">
        <v>249</v>
      </c>
      <c r="C568" s="406"/>
      <c r="D568" s="168">
        <f>M561</f>
        <v>0</v>
      </c>
      <c r="F568" s="3"/>
      <c r="G568" s="3"/>
      <c r="O568" s="74"/>
      <c r="P568" s="446" t="s">
        <v>249</v>
      </c>
      <c r="Q568" s="445"/>
      <c r="R568" s="406"/>
      <c r="S568" s="110">
        <f>AC561</f>
        <v>0</v>
      </c>
      <c r="T568" s="430" t="s">
        <v>103</v>
      </c>
      <c r="U568" s="431"/>
      <c r="V568" s="115">
        <f>D568-S568</f>
        <v>0</v>
      </c>
      <c r="W568" s="466"/>
      <c r="X568" s="466"/>
      <c r="Y568" s="392"/>
      <c r="Z568" s="392"/>
      <c r="AA568" s="392"/>
      <c r="AF568" s="74"/>
      <c r="AG568" s="446" t="s">
        <v>277</v>
      </c>
      <c r="AH568" s="406"/>
      <c r="AI568" s="491">
        <f>AT561</f>
        <v>0</v>
      </c>
      <c r="AJ568" s="492"/>
      <c r="AK568" s="431" t="s">
        <v>278</v>
      </c>
      <c r="AL568" s="401"/>
      <c r="AM568" s="43">
        <f>IF($S$244&lt;&gt;0, S568+AM488-AI568, D568+AM488-AI568)</f>
        <v>0</v>
      </c>
      <c r="AO568" s="479" t="s">
        <v>88</v>
      </c>
      <c r="AP568" s="480"/>
      <c r="AQ568" s="509"/>
      <c r="AR568" s="509"/>
      <c r="AS568" s="510"/>
    </row>
    <row r="569" spans="1:47" x14ac:dyDescent="0.35">
      <c r="B569" s="446" t="s">
        <v>167</v>
      </c>
      <c r="C569" s="406"/>
      <c r="D569" s="85" t="e">
        <f>L561/(L561+K561)</f>
        <v>#DIV/0!</v>
      </c>
      <c r="F569" s="3"/>
      <c r="G569" s="3"/>
      <c r="O569" s="74"/>
      <c r="P569" s="446" t="s">
        <v>167</v>
      </c>
      <c r="Q569" s="445"/>
      <c r="R569" s="406"/>
      <c r="S569" s="182" t="e">
        <f>AB561/AA561+AB561</f>
        <v>#DIV/0!</v>
      </c>
      <c r="T569" s="29"/>
      <c r="U569" s="29"/>
      <c r="AF569" s="74"/>
      <c r="AG569" s="446" t="s">
        <v>201</v>
      </c>
      <c r="AH569" s="406"/>
      <c r="AI569" s="493" t="e">
        <f>AQ559/AQ561</f>
        <v>#DIV/0!</v>
      </c>
      <c r="AJ569" s="494"/>
      <c r="AK569" s="165"/>
    </row>
    <row r="570" spans="1:47" ht="16" thickBot="1" x14ac:dyDescent="0.4">
      <c r="B570" s="464" t="s">
        <v>138</v>
      </c>
      <c r="C570" s="431"/>
      <c r="D570" s="37" t="e">
        <f>D573 &amp; D574 &amp; D575</f>
        <v>#DIV/0!</v>
      </c>
      <c r="F570" s="3"/>
      <c r="G570" s="3"/>
      <c r="O570" s="74"/>
      <c r="P570" s="464" t="s">
        <v>138</v>
      </c>
      <c r="Q570" s="465"/>
      <c r="R570" s="431"/>
      <c r="S570" s="123" t="e">
        <f>S573 &amp; S574 &amp; S575</f>
        <v>#DIV/0!</v>
      </c>
      <c r="T570" s="29"/>
      <c r="U570" s="29"/>
      <c r="AF570" s="74"/>
      <c r="AG570" s="464" t="s">
        <v>202</v>
      </c>
      <c r="AH570" s="431"/>
      <c r="AI570" s="475" t="e">
        <f>(AR559)/(AR561+AS561)</f>
        <v>#DIV/0!</v>
      </c>
      <c r="AJ570" s="476"/>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Qce9nrd1tbqA9qTd60M0OriGJbAVic8XUyh8kCtFIN20sCu22kzDIYC7e3On7Z13seJPxGxlk3Kp21LTPstyZA==" saltValue="Po6ol7LKKUC2q5/87EV7J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AJ13:AL13"/>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13:C13"/>
    <mergeCell ref="D13:F13"/>
    <mergeCell ref="P25:AD25"/>
    <mergeCell ref="AG25:AU2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4:M44"/>
    <mergeCell ref="P44:AD44"/>
    <mergeCell ref="AG44:AU4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R71:Y71"/>
    <mergeCell ref="AH71:AI71"/>
    <mergeCell ref="AJ71:AP71"/>
    <mergeCell ref="A72:I72"/>
    <mergeCell ref="P72:Y72"/>
    <mergeCell ref="AG72:AP72"/>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P86:R86"/>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B129:I129"/>
    <mergeCell ref="Q129:X129"/>
    <mergeCell ref="AH129:AO129"/>
    <mergeCell ref="P140:X140"/>
    <mergeCell ref="AG140:AO140"/>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R159:AS159"/>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X180:AD180"/>
    <mergeCell ref="AG180:AH180"/>
    <mergeCell ref="AI180:AM180"/>
    <mergeCell ref="AO180:AU180"/>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00:AH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X260:AD260"/>
    <mergeCell ref="AG260:AH260"/>
    <mergeCell ref="AI260:AM260"/>
    <mergeCell ref="AO260:AU260"/>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74:B274"/>
    <mergeCell ref="P274:Q274"/>
    <mergeCell ref="R274:S274"/>
    <mergeCell ref="AG274:AH274"/>
    <mergeCell ref="AI274:AJ274"/>
    <mergeCell ref="A276:M276"/>
    <mergeCell ref="P276:AC276"/>
    <mergeCell ref="AG276:AT276"/>
    <mergeCell ref="A277:B277"/>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B328:C328"/>
    <mergeCell ref="P328:R328"/>
    <mergeCell ref="T328:U328"/>
    <mergeCell ref="W328:X328"/>
    <mergeCell ref="Y328:AA328"/>
    <mergeCell ref="AG328:AH328"/>
    <mergeCell ref="AI328:AJ328"/>
    <mergeCell ref="AK328:AL328"/>
    <mergeCell ref="AO328:AP328"/>
    <mergeCell ref="AQ328:AS328"/>
    <mergeCell ref="AI330:AJ330"/>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Q377:X377"/>
    <mergeCell ref="AH377:AO377"/>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9:I469"/>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9:C569"/>
    <mergeCell ref="P569:R569"/>
    <mergeCell ref="AG569:AH569"/>
    <mergeCell ref="AI569:AJ569"/>
    <mergeCell ref="B570:C570"/>
    <mergeCell ref="P570:R570"/>
    <mergeCell ref="AG570:AH570"/>
    <mergeCell ref="AI570:AJ570"/>
  </mergeCells>
  <conditionalFormatting sqref="H13">
    <cfRule type="cellIs" dxfId="55" priority="6" operator="lessThan">
      <formula>$G$33</formula>
    </cfRule>
  </conditionalFormatting>
  <conditionalFormatting sqref="H8">
    <cfRule type="cellIs" dxfId="54" priority="5" operator="greaterThan">
      <formula>0.1</formula>
    </cfRule>
  </conditionalFormatting>
  <conditionalFormatting sqref="W13">
    <cfRule type="cellIs" dxfId="53" priority="4" operator="lessThan">
      <formula>$G$33</formula>
    </cfRule>
  </conditionalFormatting>
  <conditionalFormatting sqref="W8">
    <cfRule type="cellIs" dxfId="52" priority="3" operator="greaterThan">
      <formula>0.1</formula>
    </cfRule>
  </conditionalFormatting>
  <conditionalFormatting sqref="AN13">
    <cfRule type="cellIs" dxfId="51" priority="2" operator="lessThan">
      <formula>$G$33</formula>
    </cfRule>
  </conditionalFormatting>
  <conditionalFormatting sqref="AN8">
    <cfRule type="cellIs" dxfId="50"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5A86260-B0E5-48DE-9C05-B5FDE58FCDFE}"/>
    <dataValidation allowBlank="1" showInputMessage="1" showErrorMessage="1" prompt="Insert 'NO' if IDC is more than 10%." sqref="H15 W15 AN15" xr:uid="{35DA2490-DB0D-4E55-9345-922D8EC33F0A}"/>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W43"/>
  <sheetViews>
    <sheetView zoomScale="60" zoomScaleNormal="60" zoomScaleSheetLayoutView="50" workbookViewId="0">
      <selection activeCell="A8" sqref="A8"/>
    </sheetView>
  </sheetViews>
  <sheetFormatPr defaultColWidth="8.54296875" defaultRowHeight="15.5" x14ac:dyDescent="0.35"/>
  <cols>
    <col min="1" max="1" width="32.54296875" style="1" customWidth="1"/>
    <col min="2" max="2" width="21.26953125" style="1" customWidth="1"/>
    <col min="3" max="3" width="17.81640625" style="1" bestFit="1" customWidth="1"/>
    <col min="4" max="4" width="20.1796875" style="1" customWidth="1"/>
    <col min="5" max="5" width="20.54296875" style="1" bestFit="1" customWidth="1"/>
    <col min="6" max="6" width="19" style="1" customWidth="1"/>
    <col min="7" max="7" width="22.81640625" style="1" bestFit="1" customWidth="1"/>
    <col min="8" max="8" width="22.1796875" style="1" bestFit="1" customWidth="1"/>
    <col min="9" max="14" width="19" style="1" customWidth="1"/>
    <col min="15" max="18" width="19" style="1" hidden="1" customWidth="1"/>
    <col min="19" max="20" width="19" style="1" customWidth="1"/>
    <col min="21" max="21" width="22.1796875" style="1" bestFit="1" customWidth="1"/>
    <col min="22" max="22" width="24.81640625" style="1" bestFit="1" customWidth="1"/>
    <col min="23" max="23" width="11.54296875" style="1" customWidth="1"/>
    <col min="24" max="25" width="8.54296875" style="1"/>
    <col min="26" max="26" width="10.54296875" style="1" bestFit="1" customWidth="1"/>
    <col min="27" max="27" width="8.54296875" style="1"/>
    <col min="28" max="28" width="10.54296875" style="1" customWidth="1"/>
    <col min="29" max="30" width="8.54296875" style="1"/>
    <col min="31" max="31" width="10.453125" style="1" customWidth="1"/>
    <col min="32" max="32" width="8.54296875" style="1"/>
    <col min="33" max="33" width="10.453125" style="1" customWidth="1"/>
    <col min="34" max="35" width="8.54296875" style="1"/>
    <col min="36" max="36" width="10.54296875" style="1" customWidth="1"/>
    <col min="37" max="16384" width="8.54296875" style="1"/>
  </cols>
  <sheetData>
    <row r="1" spans="1:23" x14ac:dyDescent="0.35">
      <c r="A1" s="598" t="s">
        <v>168</v>
      </c>
      <c r="B1" s="598"/>
      <c r="C1" s="598"/>
      <c r="D1" s="598"/>
      <c r="E1" s="598"/>
      <c r="F1" s="598"/>
      <c r="G1" s="598"/>
      <c r="H1" s="598"/>
      <c r="I1" s="598"/>
      <c r="J1" s="598"/>
      <c r="K1" s="598"/>
    </row>
    <row r="2" spans="1:23" x14ac:dyDescent="0.35">
      <c r="A2" s="598"/>
      <c r="B2" s="598"/>
      <c r="C2" s="598"/>
      <c r="D2" s="598"/>
      <c r="E2" s="598"/>
      <c r="F2" s="598"/>
      <c r="G2" s="598"/>
      <c r="H2" s="598"/>
      <c r="I2" s="598"/>
      <c r="J2" s="598"/>
      <c r="K2" s="598"/>
    </row>
    <row r="3" spans="1:23" x14ac:dyDescent="0.35">
      <c r="A3" s="598"/>
      <c r="B3" s="598"/>
      <c r="C3" s="598"/>
      <c r="D3" s="598"/>
      <c r="E3" s="598"/>
      <c r="F3" s="598"/>
      <c r="G3" s="598"/>
      <c r="H3" s="598"/>
      <c r="I3" s="598"/>
      <c r="J3" s="598"/>
      <c r="K3" s="598"/>
    </row>
    <row r="4" spans="1:23" x14ac:dyDescent="0.35">
      <c r="A4" s="598"/>
      <c r="B4" s="598"/>
      <c r="C4" s="598"/>
      <c r="D4" s="598"/>
      <c r="E4" s="598"/>
      <c r="F4" s="598"/>
      <c r="G4" s="598"/>
      <c r="H4" s="598"/>
      <c r="I4" s="598"/>
      <c r="J4" s="598"/>
      <c r="K4" s="598"/>
    </row>
    <row r="6" spans="1:23" ht="16" thickBot="1" x14ac:dyDescent="0.4">
      <c r="A6" s="594" t="s">
        <v>75</v>
      </c>
      <c r="B6" s="594"/>
      <c r="C6" s="594"/>
      <c r="D6" s="594"/>
      <c r="E6" s="594"/>
      <c r="F6" s="594"/>
      <c r="G6" s="594"/>
      <c r="H6" s="594"/>
      <c r="I6" s="594"/>
      <c r="J6" s="594"/>
      <c r="K6" s="594"/>
      <c r="L6" s="594"/>
      <c r="M6" s="594"/>
      <c r="N6" s="594"/>
      <c r="O6" s="594"/>
      <c r="P6" s="594"/>
      <c r="Q6" s="594"/>
      <c r="R6" s="594"/>
      <c r="S6" s="594"/>
      <c r="T6" s="594"/>
      <c r="U6" s="594"/>
      <c r="V6" s="2"/>
    </row>
    <row r="7" spans="1:23" s="243" customFormat="1" x14ac:dyDescent="0.35">
      <c r="A7" s="240" t="s">
        <v>51</v>
      </c>
      <c r="B7" s="241" t="s">
        <v>53</v>
      </c>
      <c r="C7" s="241" t="s">
        <v>449</v>
      </c>
      <c r="D7" s="242" t="s">
        <v>52</v>
      </c>
      <c r="E7" s="242" t="s">
        <v>107</v>
      </c>
      <c r="F7" s="242" t="s">
        <v>108</v>
      </c>
      <c r="G7" s="242" t="s">
        <v>126</v>
      </c>
      <c r="H7" s="242" t="s">
        <v>127</v>
      </c>
      <c r="I7" s="242" t="s">
        <v>128</v>
      </c>
      <c r="J7" s="242" t="s">
        <v>129</v>
      </c>
      <c r="K7" s="242" t="s">
        <v>130</v>
      </c>
      <c r="L7" s="242" t="s">
        <v>131</v>
      </c>
      <c r="M7" s="242" t="s">
        <v>132</v>
      </c>
      <c r="N7" s="242" t="s">
        <v>133</v>
      </c>
      <c r="O7" s="242" t="s">
        <v>216</v>
      </c>
      <c r="P7" s="242" t="s">
        <v>217</v>
      </c>
      <c r="Q7" s="242" t="s">
        <v>218</v>
      </c>
      <c r="R7" s="242" t="s">
        <v>219</v>
      </c>
      <c r="S7" s="242" t="s">
        <v>352</v>
      </c>
      <c r="T7" s="242" t="s">
        <v>353</v>
      </c>
      <c r="U7" s="242" t="s">
        <v>18</v>
      </c>
      <c r="V7" s="245" t="s">
        <v>450</v>
      </c>
      <c r="W7" s="246"/>
    </row>
    <row r="8" spans="1:23" x14ac:dyDescent="0.35">
      <c r="A8" s="145"/>
      <c r="B8" s="238"/>
      <c r="C8" s="238"/>
      <c r="D8" s="142"/>
      <c r="E8" s="143"/>
      <c r="F8" s="142"/>
      <c r="G8" s="143"/>
      <c r="H8" s="143"/>
      <c r="I8" s="142"/>
      <c r="J8" s="142"/>
      <c r="K8" s="142"/>
      <c r="L8" s="142"/>
      <c r="M8" s="142"/>
      <c r="N8" s="142"/>
      <c r="O8" s="142"/>
      <c r="P8" s="142"/>
      <c r="Q8" s="142"/>
      <c r="R8" s="142"/>
      <c r="S8" s="160">
        <f>SUM(E8, G8, I8, K8, M8, O8, Q8)</f>
        <v>0</v>
      </c>
      <c r="T8" s="160">
        <f>SUM(F8, H8, J8, L8, N8, P8, R8)</f>
        <v>0</v>
      </c>
      <c r="U8" s="144">
        <f>SUM(E8:R8)</f>
        <v>0</v>
      </c>
      <c r="V8" s="247"/>
    </row>
    <row r="9" spans="1:23" x14ac:dyDescent="0.35">
      <c r="A9" s="145"/>
      <c r="B9" s="238"/>
      <c r="C9" s="238"/>
      <c r="D9" s="142"/>
      <c r="E9" s="142"/>
      <c r="F9" s="142"/>
      <c r="G9" s="143"/>
      <c r="H9" s="143"/>
      <c r="I9" s="142"/>
      <c r="J9" s="142"/>
      <c r="K9" s="142"/>
      <c r="L9" s="142"/>
      <c r="M9" s="142"/>
      <c r="N9" s="142"/>
      <c r="O9" s="142"/>
      <c r="P9" s="142"/>
      <c r="Q9" s="142"/>
      <c r="R9" s="142"/>
      <c r="S9" s="160">
        <f t="shared" ref="S9:S18" si="0">SUM(E9, G9, I9, K9, M9, O9, Q9)</f>
        <v>0</v>
      </c>
      <c r="T9" s="160">
        <f t="shared" ref="T9:T18" si="1">SUM(F9, H9, J9, L9, N9, P9, R9)</f>
        <v>0</v>
      </c>
      <c r="U9" s="144">
        <f t="shared" ref="U9:U18" si="2">SUM(E9:R9)</f>
        <v>0</v>
      </c>
      <c r="V9" s="247"/>
    </row>
    <row r="10" spans="1:23" x14ac:dyDescent="0.35">
      <c r="A10" s="145"/>
      <c r="B10" s="238"/>
      <c r="C10" s="238"/>
      <c r="D10" s="142"/>
      <c r="E10" s="142"/>
      <c r="F10" s="142"/>
      <c r="G10" s="143"/>
      <c r="H10" s="143"/>
      <c r="I10" s="142"/>
      <c r="J10" s="142"/>
      <c r="K10" s="142"/>
      <c r="L10" s="142"/>
      <c r="M10" s="142"/>
      <c r="N10" s="142"/>
      <c r="O10" s="142"/>
      <c r="P10" s="142"/>
      <c r="Q10" s="142"/>
      <c r="R10" s="142"/>
      <c r="S10" s="160">
        <f t="shared" si="0"/>
        <v>0</v>
      </c>
      <c r="T10" s="160">
        <f t="shared" si="1"/>
        <v>0</v>
      </c>
      <c r="U10" s="144">
        <f t="shared" si="2"/>
        <v>0</v>
      </c>
      <c r="V10" s="247"/>
    </row>
    <row r="11" spans="1:23" x14ac:dyDescent="0.35">
      <c r="A11" s="145"/>
      <c r="B11" s="238"/>
      <c r="C11" s="238"/>
      <c r="D11" s="142"/>
      <c r="E11" s="142"/>
      <c r="F11" s="142"/>
      <c r="G11" s="143"/>
      <c r="H11" s="143"/>
      <c r="I11" s="142"/>
      <c r="J11" s="142"/>
      <c r="K11" s="142"/>
      <c r="L11" s="142"/>
      <c r="M11" s="142"/>
      <c r="N11" s="142"/>
      <c r="O11" s="142"/>
      <c r="P11" s="142"/>
      <c r="Q11" s="142"/>
      <c r="R11" s="142"/>
      <c r="S11" s="160">
        <f t="shared" si="0"/>
        <v>0</v>
      </c>
      <c r="T11" s="160">
        <f t="shared" si="1"/>
        <v>0</v>
      </c>
      <c r="U11" s="144">
        <f t="shared" si="2"/>
        <v>0</v>
      </c>
      <c r="V11" s="248"/>
      <c r="W11" s="249"/>
    </row>
    <row r="12" spans="1:23" x14ac:dyDescent="0.35">
      <c r="A12" s="145"/>
      <c r="B12" s="238"/>
      <c r="C12" s="238"/>
      <c r="D12" s="142"/>
      <c r="E12" s="142"/>
      <c r="F12" s="142"/>
      <c r="G12" s="143"/>
      <c r="H12" s="143"/>
      <c r="I12" s="142"/>
      <c r="J12" s="142"/>
      <c r="K12" s="142"/>
      <c r="L12" s="142"/>
      <c r="M12" s="142"/>
      <c r="N12" s="142"/>
      <c r="O12" s="142"/>
      <c r="P12" s="142"/>
      <c r="Q12" s="142"/>
      <c r="R12" s="142"/>
      <c r="S12" s="160">
        <f t="shared" si="0"/>
        <v>0</v>
      </c>
      <c r="T12" s="160">
        <f t="shared" si="1"/>
        <v>0</v>
      </c>
      <c r="U12" s="144">
        <f t="shared" si="2"/>
        <v>0</v>
      </c>
      <c r="V12" s="248"/>
      <c r="W12" s="249"/>
    </row>
    <row r="13" spans="1:23" x14ac:dyDescent="0.35">
      <c r="A13" s="145"/>
      <c r="B13" s="238"/>
      <c r="C13" s="238"/>
      <c r="D13" s="142"/>
      <c r="E13" s="142"/>
      <c r="F13" s="142"/>
      <c r="G13" s="143"/>
      <c r="H13" s="143"/>
      <c r="I13" s="142"/>
      <c r="J13" s="142"/>
      <c r="K13" s="142"/>
      <c r="L13" s="142"/>
      <c r="M13" s="142"/>
      <c r="N13" s="142"/>
      <c r="O13" s="142"/>
      <c r="P13" s="142"/>
      <c r="Q13" s="142"/>
      <c r="R13" s="142"/>
      <c r="S13" s="160">
        <f t="shared" si="0"/>
        <v>0</v>
      </c>
      <c r="T13" s="160">
        <f t="shared" si="1"/>
        <v>0</v>
      </c>
      <c r="U13" s="144">
        <f t="shared" si="2"/>
        <v>0</v>
      </c>
      <c r="V13" s="248"/>
      <c r="W13" s="249"/>
    </row>
    <row r="14" spans="1:23" x14ac:dyDescent="0.35">
      <c r="A14" s="145"/>
      <c r="B14" s="238"/>
      <c r="C14" s="238"/>
      <c r="D14" s="142"/>
      <c r="E14" s="142"/>
      <c r="F14" s="142"/>
      <c r="G14" s="143"/>
      <c r="H14" s="143"/>
      <c r="I14" s="142"/>
      <c r="J14" s="142"/>
      <c r="K14" s="142"/>
      <c r="L14" s="142"/>
      <c r="M14" s="142"/>
      <c r="N14" s="142"/>
      <c r="O14" s="142"/>
      <c r="P14" s="142"/>
      <c r="Q14" s="142"/>
      <c r="R14" s="142"/>
      <c r="S14" s="160">
        <f t="shared" si="0"/>
        <v>0</v>
      </c>
      <c r="T14" s="160">
        <f t="shared" si="1"/>
        <v>0</v>
      </c>
      <c r="U14" s="144">
        <f t="shared" si="2"/>
        <v>0</v>
      </c>
      <c r="V14" s="248"/>
      <c r="W14" s="249"/>
    </row>
    <row r="15" spans="1:23" x14ac:dyDescent="0.35">
      <c r="A15" s="145"/>
      <c r="B15" s="238"/>
      <c r="C15" s="238"/>
      <c r="D15" s="142"/>
      <c r="E15" s="142"/>
      <c r="F15" s="142"/>
      <c r="G15" s="143"/>
      <c r="H15" s="143"/>
      <c r="I15" s="142"/>
      <c r="J15" s="142"/>
      <c r="K15" s="142"/>
      <c r="L15" s="142"/>
      <c r="M15" s="142"/>
      <c r="N15" s="142"/>
      <c r="O15" s="142"/>
      <c r="P15" s="142"/>
      <c r="Q15" s="142"/>
      <c r="R15" s="142"/>
      <c r="S15" s="160">
        <f t="shared" si="0"/>
        <v>0</v>
      </c>
      <c r="T15" s="160">
        <f t="shared" si="1"/>
        <v>0</v>
      </c>
      <c r="U15" s="144">
        <f t="shared" si="2"/>
        <v>0</v>
      </c>
      <c r="V15" s="248"/>
      <c r="W15" s="249"/>
    </row>
    <row r="16" spans="1:23" x14ac:dyDescent="0.35">
      <c r="A16" s="145"/>
      <c r="B16" s="238"/>
      <c r="C16" s="238"/>
      <c r="D16" s="142"/>
      <c r="E16" s="142"/>
      <c r="F16" s="142"/>
      <c r="G16" s="143"/>
      <c r="H16" s="143"/>
      <c r="I16" s="142"/>
      <c r="J16" s="142"/>
      <c r="K16" s="142"/>
      <c r="L16" s="142"/>
      <c r="M16" s="142"/>
      <c r="N16" s="142"/>
      <c r="O16" s="142"/>
      <c r="P16" s="142"/>
      <c r="Q16" s="142"/>
      <c r="R16" s="142"/>
      <c r="S16" s="160">
        <f t="shared" si="0"/>
        <v>0</v>
      </c>
      <c r="T16" s="160">
        <f t="shared" si="1"/>
        <v>0</v>
      </c>
      <c r="U16" s="144">
        <f t="shared" si="2"/>
        <v>0</v>
      </c>
      <c r="V16" s="247"/>
    </row>
    <row r="17" spans="1:23" x14ac:dyDescent="0.35">
      <c r="A17" s="145"/>
      <c r="B17" s="238"/>
      <c r="C17" s="238"/>
      <c r="D17" s="142"/>
      <c r="E17" s="142"/>
      <c r="F17" s="142"/>
      <c r="G17" s="143"/>
      <c r="H17" s="143"/>
      <c r="I17" s="142"/>
      <c r="J17" s="142"/>
      <c r="K17" s="142"/>
      <c r="L17" s="142"/>
      <c r="M17" s="142"/>
      <c r="N17" s="142"/>
      <c r="O17" s="142"/>
      <c r="P17" s="142"/>
      <c r="Q17" s="142"/>
      <c r="R17" s="142"/>
      <c r="S17" s="160">
        <f t="shared" si="0"/>
        <v>0</v>
      </c>
      <c r="T17" s="160">
        <f t="shared" si="1"/>
        <v>0</v>
      </c>
      <c r="U17" s="144">
        <f t="shared" si="2"/>
        <v>0</v>
      </c>
      <c r="V17" s="247"/>
    </row>
    <row r="18" spans="1:23" ht="16" thickBot="1" x14ac:dyDescent="0.4">
      <c r="A18" s="145"/>
      <c r="B18" s="238"/>
      <c r="C18" s="238"/>
      <c r="D18" s="142"/>
      <c r="E18" s="142"/>
      <c r="F18" s="142"/>
      <c r="G18" s="143"/>
      <c r="H18" s="143"/>
      <c r="I18" s="142"/>
      <c r="J18" s="142"/>
      <c r="K18" s="142"/>
      <c r="L18" s="142"/>
      <c r="M18" s="142"/>
      <c r="N18" s="142"/>
      <c r="O18" s="142"/>
      <c r="P18" s="142"/>
      <c r="Q18" s="142"/>
      <c r="R18" s="142"/>
      <c r="S18" s="160">
        <f t="shared" si="0"/>
        <v>0</v>
      </c>
      <c r="T18" s="160">
        <f t="shared" si="1"/>
        <v>0</v>
      </c>
      <c r="U18" s="144">
        <f t="shared" si="2"/>
        <v>0</v>
      </c>
      <c r="V18" s="250"/>
    </row>
    <row r="19" spans="1:23" x14ac:dyDescent="0.35">
      <c r="A19" s="586" t="s">
        <v>169</v>
      </c>
      <c r="B19" s="587"/>
      <c r="C19" s="587"/>
      <c r="D19" s="588"/>
      <c r="E19" s="254">
        <f>SUM(E8:E18)</f>
        <v>0</v>
      </c>
      <c r="F19" s="254">
        <f>SUM(F8:F18)</f>
        <v>0</v>
      </c>
      <c r="G19" s="254">
        <f t="shared" ref="G19:R19" si="3">SUM(G8:G18)</f>
        <v>0</v>
      </c>
      <c r="H19" s="254">
        <f t="shared" si="3"/>
        <v>0</v>
      </c>
      <c r="I19" s="254">
        <f t="shared" si="3"/>
        <v>0</v>
      </c>
      <c r="J19" s="254">
        <f t="shared" si="3"/>
        <v>0</v>
      </c>
      <c r="K19" s="254">
        <f t="shared" si="3"/>
        <v>0</v>
      </c>
      <c r="L19" s="254">
        <f t="shared" si="3"/>
        <v>0</v>
      </c>
      <c r="M19" s="254">
        <f t="shared" si="3"/>
        <v>0</v>
      </c>
      <c r="N19" s="254">
        <f t="shared" si="3"/>
        <v>0</v>
      </c>
      <c r="O19" s="254">
        <f t="shared" si="3"/>
        <v>0</v>
      </c>
      <c r="P19" s="254">
        <f t="shared" si="3"/>
        <v>0</v>
      </c>
      <c r="Q19" s="254">
        <f t="shared" si="3"/>
        <v>0</v>
      </c>
      <c r="R19" s="254">
        <f t="shared" si="3"/>
        <v>0</v>
      </c>
      <c r="S19" s="599">
        <f>SUM(S8:S18)</f>
        <v>0</v>
      </c>
      <c r="T19" s="601">
        <f>SUM(T8:T18)</f>
        <v>0</v>
      </c>
      <c r="U19" s="146">
        <f>SUM(E19:R19)</f>
        <v>0</v>
      </c>
      <c r="V19" s="148"/>
    </row>
    <row r="20" spans="1:23" x14ac:dyDescent="0.35">
      <c r="A20" s="586" t="s">
        <v>170</v>
      </c>
      <c r="B20" s="587"/>
      <c r="C20" s="587"/>
      <c r="D20" s="588"/>
      <c r="E20" s="584">
        <f>SUM(E8:F18)</f>
        <v>0</v>
      </c>
      <c r="F20" s="585"/>
      <c r="G20" s="584">
        <f>SUM(G8:H18)</f>
        <v>0</v>
      </c>
      <c r="H20" s="585"/>
      <c r="I20" s="584">
        <f>SUM(I8:J18)</f>
        <v>0</v>
      </c>
      <c r="J20" s="585"/>
      <c r="K20" s="584">
        <f t="shared" ref="K20" si="4">SUM(K8:L18)</f>
        <v>0</v>
      </c>
      <c r="L20" s="585"/>
      <c r="M20" s="584">
        <f>SUM(M8:N18)</f>
        <v>0</v>
      </c>
      <c r="N20" s="585"/>
      <c r="O20" s="584">
        <f t="shared" ref="O20" si="5">SUM(O8:P18)</f>
        <v>0</v>
      </c>
      <c r="P20" s="585"/>
      <c r="Q20" s="584">
        <f>SUM(Q8:R18)</f>
        <v>0</v>
      </c>
      <c r="R20" s="585"/>
      <c r="S20" s="600"/>
      <c r="T20" s="602"/>
      <c r="U20" s="146">
        <f>SUM(E20:R20)</f>
        <v>0</v>
      </c>
    </row>
    <row r="21" spans="1:23" x14ac:dyDescent="0.35">
      <c r="A21" s="586" t="s">
        <v>171</v>
      </c>
      <c r="B21" s="587"/>
      <c r="C21" s="587"/>
      <c r="D21" s="588"/>
      <c r="E21" s="255">
        <f>'Year 1'!$K$78</f>
        <v>0</v>
      </c>
      <c r="F21" s="255">
        <f>'Year 1'!$L$78</f>
        <v>0</v>
      </c>
      <c r="G21" s="255">
        <f>'Year 2'!$K$78</f>
        <v>0</v>
      </c>
      <c r="H21" s="255">
        <f>'Year 2'!$L$78</f>
        <v>0</v>
      </c>
      <c r="I21" s="255">
        <f>'Year 3'!$K$78</f>
        <v>0</v>
      </c>
      <c r="J21" s="255">
        <f>'Year 3'!$L$78</f>
        <v>0</v>
      </c>
      <c r="K21" s="255">
        <f>'Year 4'!$K$78</f>
        <v>0</v>
      </c>
      <c r="L21" s="255">
        <f>'Year 4'!$L$78</f>
        <v>0</v>
      </c>
      <c r="M21" s="255">
        <f>'Year 5'!$K$78</f>
        <v>0</v>
      </c>
      <c r="N21" s="255">
        <f>'Year 5'!$L$78</f>
        <v>0</v>
      </c>
      <c r="O21" s="255">
        <f>'Year 6'!$K$78</f>
        <v>0</v>
      </c>
      <c r="P21" s="255">
        <f>'Year 6'!$L$78</f>
        <v>0</v>
      </c>
      <c r="Q21" s="255">
        <f>'Year 7'!$K$78</f>
        <v>0</v>
      </c>
      <c r="R21" s="255">
        <f>'Year 7'!$L$78</f>
        <v>0</v>
      </c>
      <c r="S21" s="592">
        <f>'Cumulative Budget'!G38</f>
        <v>0</v>
      </c>
      <c r="T21" s="592">
        <f>'Cumulative Budget'!G39</f>
        <v>0</v>
      </c>
      <c r="U21" s="146">
        <f>'Cumulative Budget'!AH28</f>
        <v>0</v>
      </c>
    </row>
    <row r="22" spans="1:23" ht="16" thickBot="1" x14ac:dyDescent="0.4">
      <c r="A22" s="589" t="s">
        <v>172</v>
      </c>
      <c r="B22" s="590"/>
      <c r="C22" s="590"/>
      <c r="D22" s="591"/>
      <c r="E22" s="582">
        <f>'Year 1'!$D$84</f>
        <v>0</v>
      </c>
      <c r="F22" s="582"/>
      <c r="G22" s="582">
        <f>'Year 2'!$D$84</f>
        <v>0</v>
      </c>
      <c r="H22" s="582"/>
      <c r="I22" s="582">
        <f>'Year 3'!$D$84</f>
        <v>0</v>
      </c>
      <c r="J22" s="582"/>
      <c r="K22" s="582">
        <f>'Year 4'!$D$84</f>
        <v>0</v>
      </c>
      <c r="L22" s="582"/>
      <c r="M22" s="582">
        <f>'Year 5'!$D$84</f>
        <v>0</v>
      </c>
      <c r="N22" s="582"/>
      <c r="O22" s="582">
        <f>'Year 6'!$D$84</f>
        <v>0</v>
      </c>
      <c r="P22" s="582"/>
      <c r="Q22" s="582">
        <f>'Year 7'!$D$84</f>
        <v>0</v>
      </c>
      <c r="R22" s="582"/>
      <c r="S22" s="593"/>
      <c r="T22" s="593"/>
      <c r="U22" s="147">
        <f>'Cumulative Budget'!G40</f>
        <v>0</v>
      </c>
    </row>
    <row r="25" spans="1:23" hidden="1" x14ac:dyDescent="0.35"/>
    <row r="26" spans="1:23" ht="16" hidden="1" thickBot="1" x14ac:dyDescent="0.4">
      <c r="A26" s="594" t="s">
        <v>110</v>
      </c>
      <c r="B26" s="594"/>
      <c r="C26" s="594"/>
      <c r="D26" s="594"/>
      <c r="E26" s="594"/>
      <c r="F26" s="594"/>
      <c r="G26" s="594"/>
      <c r="H26" s="594"/>
      <c r="I26" s="594"/>
      <c r="J26" s="594"/>
      <c r="K26" s="594"/>
      <c r="L26" s="594"/>
      <c r="M26" s="594"/>
      <c r="N26" s="594"/>
      <c r="O26" s="594"/>
      <c r="P26" s="594"/>
      <c r="Q26" s="594"/>
      <c r="R26" s="594"/>
      <c r="S26" s="594"/>
      <c r="T26" s="594"/>
      <c r="U26" s="594"/>
      <c r="V26" s="2"/>
    </row>
    <row r="27" spans="1:23" s="244" customFormat="1" hidden="1" x14ac:dyDescent="0.35">
      <c r="A27" s="240" t="s">
        <v>51</v>
      </c>
      <c r="B27" s="241" t="s">
        <v>53</v>
      </c>
      <c r="C27" s="241" t="s">
        <v>449</v>
      </c>
      <c r="D27" s="242" t="s">
        <v>52</v>
      </c>
      <c r="E27" s="242" t="s">
        <v>107</v>
      </c>
      <c r="F27" s="242" t="s">
        <v>108</v>
      </c>
      <c r="G27" s="242" t="s">
        <v>126</v>
      </c>
      <c r="H27" s="242" t="s">
        <v>127</v>
      </c>
      <c r="I27" s="242" t="s">
        <v>128</v>
      </c>
      <c r="J27" s="242" t="s">
        <v>129</v>
      </c>
      <c r="K27" s="242" t="s">
        <v>130</v>
      </c>
      <c r="L27" s="242" t="s">
        <v>131</v>
      </c>
      <c r="M27" s="242" t="s">
        <v>132</v>
      </c>
      <c r="N27" s="242" t="s">
        <v>133</v>
      </c>
      <c r="O27" s="242" t="s">
        <v>216</v>
      </c>
      <c r="P27" s="242" t="s">
        <v>217</v>
      </c>
      <c r="Q27" s="242" t="s">
        <v>218</v>
      </c>
      <c r="R27" s="242" t="s">
        <v>219</v>
      </c>
      <c r="S27" s="242" t="s">
        <v>352</v>
      </c>
      <c r="T27" s="242" t="s">
        <v>353</v>
      </c>
      <c r="U27" s="242" t="s">
        <v>18</v>
      </c>
      <c r="V27" s="251" t="s">
        <v>450</v>
      </c>
    </row>
    <row r="28" spans="1:23" hidden="1" x14ac:dyDescent="0.35">
      <c r="A28" s="153"/>
      <c r="B28" s="239"/>
      <c r="C28" s="239"/>
      <c r="D28" s="149"/>
      <c r="E28" s="150"/>
      <c r="F28" s="149"/>
      <c r="G28" s="150"/>
      <c r="H28" s="150"/>
      <c r="I28" s="149"/>
      <c r="J28" s="149"/>
      <c r="K28" s="149"/>
      <c r="L28" s="149"/>
      <c r="M28" s="149"/>
      <c r="N28" s="149"/>
      <c r="O28" s="149"/>
      <c r="P28" s="149"/>
      <c r="Q28" s="149"/>
      <c r="R28" s="149"/>
      <c r="S28" s="152">
        <f>SUM(E28, G28, I28, K28, M28, O28, Q28)</f>
        <v>0</v>
      </c>
      <c r="T28" s="152">
        <f>SUM(F28, H28, J28, L28, N28, P28, R28)</f>
        <v>0</v>
      </c>
      <c r="U28" s="151">
        <f>SUM(E28:R28)</f>
        <v>0</v>
      </c>
      <c r="V28" s="252"/>
      <c r="W28" s="249"/>
    </row>
    <row r="29" spans="1:23" hidden="1" x14ac:dyDescent="0.35">
      <c r="A29" s="153"/>
      <c r="B29" s="239"/>
      <c r="C29" s="239"/>
      <c r="D29" s="149"/>
      <c r="E29" s="149"/>
      <c r="F29" s="149"/>
      <c r="G29" s="150"/>
      <c r="H29" s="150"/>
      <c r="I29" s="149"/>
      <c r="J29" s="149"/>
      <c r="K29" s="149"/>
      <c r="L29" s="149"/>
      <c r="M29" s="149"/>
      <c r="N29" s="149"/>
      <c r="O29" s="149"/>
      <c r="P29" s="149"/>
      <c r="Q29" s="149"/>
      <c r="R29" s="149"/>
      <c r="S29" s="152">
        <f t="shared" ref="S29:S38" si="6">SUM(E29, G29, I29, K29, M29, O29, Q29)</f>
        <v>0</v>
      </c>
      <c r="T29" s="152">
        <f t="shared" ref="T29:T38" si="7">SUM(F29, H29, J29, L29, N29, P29, R29)</f>
        <v>0</v>
      </c>
      <c r="U29" s="151">
        <f t="shared" ref="U29:U40" si="8">SUM(E29:R29)</f>
        <v>0</v>
      </c>
      <c r="V29" s="252"/>
      <c r="W29" s="249"/>
    </row>
    <row r="30" spans="1:23" hidden="1" x14ac:dyDescent="0.35">
      <c r="A30" s="153"/>
      <c r="B30" s="239"/>
      <c r="C30" s="239"/>
      <c r="D30" s="149"/>
      <c r="E30" s="149"/>
      <c r="F30" s="149"/>
      <c r="G30" s="150"/>
      <c r="H30" s="150"/>
      <c r="I30" s="149"/>
      <c r="J30" s="149"/>
      <c r="K30" s="149"/>
      <c r="L30" s="149"/>
      <c r="M30" s="149"/>
      <c r="N30" s="149"/>
      <c r="O30" s="149"/>
      <c r="P30" s="149"/>
      <c r="Q30" s="149"/>
      <c r="R30" s="149"/>
      <c r="S30" s="152">
        <f t="shared" si="6"/>
        <v>0</v>
      </c>
      <c r="T30" s="152">
        <f t="shared" si="7"/>
        <v>0</v>
      </c>
      <c r="U30" s="151">
        <f t="shared" si="8"/>
        <v>0</v>
      </c>
      <c r="V30" s="252"/>
      <c r="W30" s="249"/>
    </row>
    <row r="31" spans="1:23" hidden="1" x14ac:dyDescent="0.35">
      <c r="A31" s="153"/>
      <c r="B31" s="239"/>
      <c r="C31" s="239"/>
      <c r="D31" s="149"/>
      <c r="E31" s="149"/>
      <c r="F31" s="149"/>
      <c r="G31" s="150"/>
      <c r="H31" s="150"/>
      <c r="I31" s="149"/>
      <c r="J31" s="149"/>
      <c r="K31" s="149"/>
      <c r="L31" s="149"/>
      <c r="M31" s="149"/>
      <c r="N31" s="149"/>
      <c r="O31" s="149"/>
      <c r="P31" s="149"/>
      <c r="Q31" s="149"/>
      <c r="R31" s="149"/>
      <c r="S31" s="152">
        <f t="shared" si="6"/>
        <v>0</v>
      </c>
      <c r="T31" s="152">
        <f t="shared" si="7"/>
        <v>0</v>
      </c>
      <c r="U31" s="151">
        <f t="shared" si="8"/>
        <v>0</v>
      </c>
      <c r="V31" s="252"/>
      <c r="W31" s="249"/>
    </row>
    <row r="32" spans="1:23" hidden="1" x14ac:dyDescent="0.35">
      <c r="A32" s="153"/>
      <c r="B32" s="239"/>
      <c r="C32" s="239"/>
      <c r="D32" s="149"/>
      <c r="E32" s="149"/>
      <c r="F32" s="149"/>
      <c r="G32" s="150"/>
      <c r="H32" s="150"/>
      <c r="I32" s="149"/>
      <c r="J32" s="149"/>
      <c r="K32" s="149"/>
      <c r="L32" s="149"/>
      <c r="M32" s="149"/>
      <c r="N32" s="149"/>
      <c r="O32" s="149"/>
      <c r="P32" s="149"/>
      <c r="Q32" s="149"/>
      <c r="R32" s="149"/>
      <c r="S32" s="152">
        <f>SUM(E32, G32, I32, K32, M32, O32, Q32)</f>
        <v>0</v>
      </c>
      <c r="T32" s="152">
        <f t="shared" si="7"/>
        <v>0</v>
      </c>
      <c r="U32" s="151">
        <f t="shared" si="8"/>
        <v>0</v>
      </c>
      <c r="V32" s="252"/>
      <c r="W32" s="249"/>
    </row>
    <row r="33" spans="1:23" hidden="1" x14ac:dyDescent="0.35">
      <c r="A33" s="153"/>
      <c r="B33" s="239"/>
      <c r="C33" s="239"/>
      <c r="D33" s="149"/>
      <c r="E33" s="149"/>
      <c r="F33" s="149"/>
      <c r="G33" s="150"/>
      <c r="H33" s="150"/>
      <c r="I33" s="149"/>
      <c r="J33" s="149"/>
      <c r="K33" s="149"/>
      <c r="L33" s="149"/>
      <c r="M33" s="149"/>
      <c r="N33" s="149"/>
      <c r="O33" s="149"/>
      <c r="P33" s="149"/>
      <c r="Q33" s="149"/>
      <c r="R33" s="149"/>
      <c r="S33" s="152">
        <f t="shared" si="6"/>
        <v>0</v>
      </c>
      <c r="T33" s="152">
        <f t="shared" si="7"/>
        <v>0</v>
      </c>
      <c r="U33" s="151">
        <f t="shared" si="8"/>
        <v>0</v>
      </c>
      <c r="V33" s="252"/>
      <c r="W33" s="249"/>
    </row>
    <row r="34" spans="1:23" hidden="1" x14ac:dyDescent="0.35">
      <c r="A34" s="153"/>
      <c r="B34" s="239"/>
      <c r="C34" s="239"/>
      <c r="D34" s="149"/>
      <c r="E34" s="149"/>
      <c r="F34" s="149"/>
      <c r="G34" s="150"/>
      <c r="H34" s="150"/>
      <c r="I34" s="149"/>
      <c r="J34" s="149"/>
      <c r="K34" s="149"/>
      <c r="L34" s="149"/>
      <c r="M34" s="149"/>
      <c r="N34" s="149"/>
      <c r="O34" s="149"/>
      <c r="P34" s="149"/>
      <c r="Q34" s="149"/>
      <c r="R34" s="149"/>
      <c r="S34" s="152">
        <f t="shared" si="6"/>
        <v>0</v>
      </c>
      <c r="T34" s="152">
        <f t="shared" si="7"/>
        <v>0</v>
      </c>
      <c r="U34" s="151">
        <f t="shared" si="8"/>
        <v>0</v>
      </c>
      <c r="V34" s="252"/>
      <c r="W34" s="249"/>
    </row>
    <row r="35" spans="1:23" hidden="1" x14ac:dyDescent="0.35">
      <c r="A35" s="153"/>
      <c r="B35" s="239"/>
      <c r="C35" s="239"/>
      <c r="D35" s="149"/>
      <c r="E35" s="149"/>
      <c r="F35" s="149"/>
      <c r="G35" s="150"/>
      <c r="H35" s="150"/>
      <c r="I35" s="149"/>
      <c r="J35" s="149"/>
      <c r="K35" s="149"/>
      <c r="L35" s="149"/>
      <c r="M35" s="149"/>
      <c r="N35" s="149"/>
      <c r="O35" s="149"/>
      <c r="P35" s="149"/>
      <c r="Q35" s="149"/>
      <c r="R35" s="149"/>
      <c r="S35" s="152">
        <f t="shared" si="6"/>
        <v>0</v>
      </c>
      <c r="T35" s="152">
        <f t="shared" si="7"/>
        <v>0</v>
      </c>
      <c r="U35" s="151">
        <f t="shared" si="8"/>
        <v>0</v>
      </c>
      <c r="V35" s="252"/>
      <c r="W35" s="249"/>
    </row>
    <row r="36" spans="1:23" hidden="1" x14ac:dyDescent="0.35">
      <c r="A36" s="153"/>
      <c r="B36" s="239"/>
      <c r="C36" s="239"/>
      <c r="D36" s="149"/>
      <c r="E36" s="149"/>
      <c r="F36" s="149"/>
      <c r="G36" s="150"/>
      <c r="H36" s="150"/>
      <c r="I36" s="149"/>
      <c r="J36" s="149"/>
      <c r="K36" s="149"/>
      <c r="L36" s="149"/>
      <c r="M36" s="149"/>
      <c r="N36" s="149"/>
      <c r="O36" s="149"/>
      <c r="P36" s="149"/>
      <c r="Q36" s="149"/>
      <c r="R36" s="149"/>
      <c r="S36" s="152">
        <f t="shared" si="6"/>
        <v>0</v>
      </c>
      <c r="T36" s="152">
        <f t="shared" si="7"/>
        <v>0</v>
      </c>
      <c r="U36" s="151">
        <f t="shared" si="8"/>
        <v>0</v>
      </c>
      <c r="V36" s="252"/>
      <c r="W36" s="249"/>
    </row>
    <row r="37" spans="1:23" hidden="1" x14ac:dyDescent="0.35">
      <c r="A37" s="153"/>
      <c r="B37" s="239"/>
      <c r="C37" s="239"/>
      <c r="D37" s="149"/>
      <c r="E37" s="149"/>
      <c r="F37" s="149"/>
      <c r="G37" s="150"/>
      <c r="H37" s="150"/>
      <c r="I37" s="149"/>
      <c r="J37" s="149"/>
      <c r="K37" s="149"/>
      <c r="L37" s="149"/>
      <c r="M37" s="149"/>
      <c r="N37" s="149"/>
      <c r="O37" s="149"/>
      <c r="P37" s="149"/>
      <c r="Q37" s="149"/>
      <c r="R37" s="149"/>
      <c r="S37" s="152">
        <f t="shared" si="6"/>
        <v>0</v>
      </c>
      <c r="T37" s="152">
        <f t="shared" si="7"/>
        <v>0</v>
      </c>
      <c r="U37" s="151">
        <f t="shared" si="8"/>
        <v>0</v>
      </c>
      <c r="V37" s="252"/>
      <c r="W37" s="249"/>
    </row>
    <row r="38" spans="1:23" ht="16" hidden="1" thickBot="1" x14ac:dyDescent="0.4">
      <c r="A38" s="153"/>
      <c r="B38" s="239"/>
      <c r="C38" s="239"/>
      <c r="D38" s="149"/>
      <c r="E38" s="149"/>
      <c r="F38" s="149"/>
      <c r="G38" s="150"/>
      <c r="H38" s="150"/>
      <c r="I38" s="149"/>
      <c r="J38" s="149"/>
      <c r="K38" s="149"/>
      <c r="L38" s="149"/>
      <c r="M38" s="149"/>
      <c r="N38" s="149"/>
      <c r="O38" s="149"/>
      <c r="P38" s="149"/>
      <c r="Q38" s="149"/>
      <c r="R38" s="149"/>
      <c r="S38" s="152">
        <f t="shared" si="6"/>
        <v>0</v>
      </c>
      <c r="T38" s="152">
        <f t="shared" si="7"/>
        <v>0</v>
      </c>
      <c r="U38" s="151">
        <f t="shared" si="8"/>
        <v>0</v>
      </c>
      <c r="V38" s="253"/>
      <c r="W38" s="249"/>
    </row>
    <row r="39" spans="1:23" hidden="1" x14ac:dyDescent="0.35">
      <c r="A39" s="586" t="s">
        <v>169</v>
      </c>
      <c r="B39" s="587"/>
      <c r="C39" s="587"/>
      <c r="D39" s="588"/>
      <c r="E39" s="152">
        <f>SUM(E28:E38)</f>
        <v>0</v>
      </c>
      <c r="F39" s="152">
        <f>SUM(F28:F38)</f>
        <v>0</v>
      </c>
      <c r="G39" s="152">
        <f>SUM(G28:G38)</f>
        <v>0</v>
      </c>
      <c r="H39" s="152">
        <f t="shared" ref="H39:L39" si="9">SUM(H28:H38)</f>
        <v>0</v>
      </c>
      <c r="I39" s="152">
        <f>SUM(I28:I38)</f>
        <v>0</v>
      </c>
      <c r="J39" s="152">
        <f t="shared" si="9"/>
        <v>0</v>
      </c>
      <c r="K39" s="152">
        <f t="shared" si="9"/>
        <v>0</v>
      </c>
      <c r="L39" s="152">
        <f t="shared" si="9"/>
        <v>0</v>
      </c>
      <c r="M39" s="152">
        <f>SUM(M28:M38)</f>
        <v>0</v>
      </c>
      <c r="N39" s="152">
        <f t="shared" ref="N39:P39" si="10">SUM(N28:N38)</f>
        <v>0</v>
      </c>
      <c r="O39" s="152">
        <f>SUM(O28:O38)</f>
        <v>0</v>
      </c>
      <c r="P39" s="152">
        <f t="shared" si="10"/>
        <v>0</v>
      </c>
      <c r="Q39" s="152">
        <f>SUM(Q28:Q38)</f>
        <v>0</v>
      </c>
      <c r="R39" s="152">
        <f t="shared" ref="R39" si="11">SUM(R28:R38)</f>
        <v>0</v>
      </c>
      <c r="S39" s="595">
        <f>SUM(S28:S38)</f>
        <v>0</v>
      </c>
      <c r="T39" s="595">
        <f>SUM(T28:T38)</f>
        <v>0</v>
      </c>
      <c r="U39" s="154">
        <f t="shared" si="8"/>
        <v>0</v>
      </c>
      <c r="V39" s="148"/>
    </row>
    <row r="40" spans="1:23" hidden="1" x14ac:dyDescent="0.35">
      <c r="A40" s="586" t="s">
        <v>170</v>
      </c>
      <c r="B40" s="587"/>
      <c r="C40" s="587"/>
      <c r="D40" s="588"/>
      <c r="E40" s="580">
        <f>SUM(E28:F38)</f>
        <v>0</v>
      </c>
      <c r="F40" s="581"/>
      <c r="G40" s="580">
        <f t="shared" ref="G40" si="12">SUM(G28:H38)</f>
        <v>0</v>
      </c>
      <c r="H40" s="581"/>
      <c r="I40" s="580">
        <f t="shared" ref="I40" si="13">SUM(I28:J38)</f>
        <v>0</v>
      </c>
      <c r="J40" s="581"/>
      <c r="K40" s="580">
        <f t="shared" ref="K40" si="14">SUM(K28:L38)</f>
        <v>0</v>
      </c>
      <c r="L40" s="581"/>
      <c r="M40" s="580">
        <f>SUM(M28:N38)</f>
        <v>0</v>
      </c>
      <c r="N40" s="581"/>
      <c r="O40" s="580">
        <f>SUM(O28:P38)</f>
        <v>0</v>
      </c>
      <c r="P40" s="581"/>
      <c r="Q40" s="580">
        <f>SUM(Q28:R38)</f>
        <v>0</v>
      </c>
      <c r="R40" s="581"/>
      <c r="S40" s="596"/>
      <c r="T40" s="596"/>
      <c r="U40" s="154">
        <f t="shared" si="8"/>
        <v>0</v>
      </c>
      <c r="V40" s="2"/>
    </row>
    <row r="41" spans="1:23" hidden="1" x14ac:dyDescent="0.35">
      <c r="A41" s="586" t="s">
        <v>171</v>
      </c>
      <c r="B41" s="587"/>
      <c r="C41" s="587"/>
      <c r="D41" s="588"/>
      <c r="E41" s="152">
        <f>'Year 1'!S82</f>
        <v>0</v>
      </c>
      <c r="F41" s="152">
        <f>'Year 1'!S83</f>
        <v>0</v>
      </c>
      <c r="G41" s="152">
        <f>'Year 2'!S82</f>
        <v>0</v>
      </c>
      <c r="H41" s="152">
        <f>'Year 2'!S83</f>
        <v>0</v>
      </c>
      <c r="I41" s="152">
        <f>'Year 3'!S82</f>
        <v>0</v>
      </c>
      <c r="J41" s="152">
        <f>'Year 3'!S83</f>
        <v>0</v>
      </c>
      <c r="K41" s="152">
        <f>'Year 4'!S82</f>
        <v>0</v>
      </c>
      <c r="L41" s="152">
        <f>'Year 4'!S83</f>
        <v>0</v>
      </c>
      <c r="M41" s="152">
        <f>'Year 5'!S82</f>
        <v>0</v>
      </c>
      <c r="N41" s="152">
        <f>'Year 5'!S83</f>
        <v>0</v>
      </c>
      <c r="O41" s="152">
        <f>'Year 6'!S82</f>
        <v>0</v>
      </c>
      <c r="P41" s="152">
        <f>'Year 6'!S83</f>
        <v>0</v>
      </c>
      <c r="Q41" s="152">
        <f>'Year 7'!S82</f>
        <v>0</v>
      </c>
      <c r="R41" s="152">
        <f>'Year 7'!S83</f>
        <v>0</v>
      </c>
      <c r="S41" s="595">
        <f>'Cumulative Budget'!AJ38</f>
        <v>0</v>
      </c>
      <c r="T41" s="595">
        <f>'Cumulative Budget'!AJ39</f>
        <v>0</v>
      </c>
      <c r="U41" s="154"/>
      <c r="V41" s="2"/>
    </row>
    <row r="42" spans="1:23" ht="16" hidden="1" thickBot="1" x14ac:dyDescent="0.4">
      <c r="A42" s="589" t="s">
        <v>172</v>
      </c>
      <c r="B42" s="590"/>
      <c r="C42" s="590"/>
      <c r="D42" s="591"/>
      <c r="E42" s="583">
        <f>'Year 1'!S84</f>
        <v>0</v>
      </c>
      <c r="F42" s="583"/>
      <c r="G42" s="583">
        <f>'Year 2'!S84</f>
        <v>0</v>
      </c>
      <c r="H42" s="583"/>
      <c r="I42" s="583">
        <f>'Year 3'!S84</f>
        <v>0</v>
      </c>
      <c r="J42" s="583"/>
      <c r="K42" s="583">
        <f>'Year 4'!S84</f>
        <v>0</v>
      </c>
      <c r="L42" s="583"/>
      <c r="M42" s="583">
        <f>'Year 5'!S84</f>
        <v>0</v>
      </c>
      <c r="N42" s="583"/>
      <c r="O42" s="583">
        <f>'Year 6'!S84</f>
        <v>0</v>
      </c>
      <c r="P42" s="583"/>
      <c r="Q42" s="583">
        <f>'Year 7'!S84</f>
        <v>0</v>
      </c>
      <c r="R42" s="583"/>
      <c r="S42" s="597"/>
      <c r="T42" s="597"/>
      <c r="U42" s="155"/>
      <c r="V42" s="2"/>
    </row>
    <row r="43" spans="1:23" hidden="1" x14ac:dyDescent="0.35"/>
  </sheetData>
  <sheetProtection algorithmName="SHA-512" hashValue="PHKY61cujYC7aRlEslH1aMIqE3uA4kPYj9ZwknlPQVkdEUNgAM23BiZimQQnPHg+xLHnV5m+cjg8WyVg8fZILw==" saltValue="yDWJ+quhcCi+LzBfekYbdg==" spinCount="100000" sheet="1" objects="1" scenarios="1" formatCells="0" formatColumns="0" formatRows="0"/>
  <mergeCells count="47">
    <mergeCell ref="S39:S40"/>
    <mergeCell ref="T39:T40"/>
    <mergeCell ref="S41:S42"/>
    <mergeCell ref="T41:T42"/>
    <mergeCell ref="A1:K4"/>
    <mergeCell ref="A6:U6"/>
    <mergeCell ref="A20:D20"/>
    <mergeCell ref="A21:D21"/>
    <mergeCell ref="G20:H20"/>
    <mergeCell ref="I20:J20"/>
    <mergeCell ref="K20:L20"/>
    <mergeCell ref="M20:N20"/>
    <mergeCell ref="O20:P20"/>
    <mergeCell ref="Q20:R20"/>
    <mergeCell ref="S19:S20"/>
    <mergeCell ref="T19:T20"/>
    <mergeCell ref="S21:S22"/>
    <mergeCell ref="T21:T22"/>
    <mergeCell ref="M22:N22"/>
    <mergeCell ref="A19:D19"/>
    <mergeCell ref="A41:D41"/>
    <mergeCell ref="A26:U26"/>
    <mergeCell ref="A40:D40"/>
    <mergeCell ref="E40:F40"/>
    <mergeCell ref="G40:H40"/>
    <mergeCell ref="I40:J40"/>
    <mergeCell ref="K40:L40"/>
    <mergeCell ref="M40:N40"/>
    <mergeCell ref="A22:D22"/>
    <mergeCell ref="E22:F22"/>
    <mergeCell ref="G22:H22"/>
    <mergeCell ref="I22:J22"/>
    <mergeCell ref="K22:L22"/>
    <mergeCell ref="E20:F20"/>
    <mergeCell ref="M42:N42"/>
    <mergeCell ref="A39:D39"/>
    <mergeCell ref="A42:D42"/>
    <mergeCell ref="E42:F42"/>
    <mergeCell ref="G42:H42"/>
    <mergeCell ref="I42:J42"/>
    <mergeCell ref="K42:L42"/>
    <mergeCell ref="O40:P40"/>
    <mergeCell ref="Q40:R40"/>
    <mergeCell ref="O22:P22"/>
    <mergeCell ref="Q22:R22"/>
    <mergeCell ref="O42:P42"/>
    <mergeCell ref="Q42:R42"/>
  </mergeCells>
  <conditionalFormatting sqref="E19">
    <cfRule type="expression" dxfId="49" priority="104">
      <formula>ABS($E$19-$E$21)&gt;=0.01</formula>
    </cfRule>
  </conditionalFormatting>
  <conditionalFormatting sqref="E20">
    <cfRule type="expression" dxfId="48" priority="49">
      <formula>ABS($E$20-$E$22)&gt;=0.01</formula>
    </cfRule>
  </conditionalFormatting>
  <conditionalFormatting sqref="E39">
    <cfRule type="expression" dxfId="47" priority="48">
      <formula>ABS($E$39-$E$41)&gt;=0.01</formula>
    </cfRule>
  </conditionalFormatting>
  <conditionalFormatting sqref="E40">
    <cfRule type="expression" dxfId="46" priority="47">
      <formula>ABS($E$40-$E$42)&gt;=0.01</formula>
    </cfRule>
  </conditionalFormatting>
  <conditionalFormatting sqref="F19">
    <cfRule type="expression" dxfId="45" priority="46">
      <formula>ABS($F$19-$F$21)&gt;=0.01</formula>
    </cfRule>
  </conditionalFormatting>
  <conditionalFormatting sqref="F39">
    <cfRule type="expression" dxfId="44" priority="45">
      <formula>ABS($F$39-$F$41)&gt;=0.01</formula>
    </cfRule>
  </conditionalFormatting>
  <conditionalFormatting sqref="G19">
    <cfRule type="expression" dxfId="43" priority="44">
      <formula>ABS($G$19-$G$21)&gt;=0.01</formula>
    </cfRule>
  </conditionalFormatting>
  <conditionalFormatting sqref="G20">
    <cfRule type="expression" dxfId="42" priority="43">
      <formula>ABS($G$20-$G$22)&gt;=0.01</formula>
    </cfRule>
  </conditionalFormatting>
  <conditionalFormatting sqref="G39">
    <cfRule type="expression" dxfId="41" priority="42">
      <formula>ABS($G$39-$G$41)&gt;=0.01</formula>
    </cfRule>
  </conditionalFormatting>
  <conditionalFormatting sqref="G40">
    <cfRule type="expression" dxfId="40" priority="41">
      <formula>ABS($G$40-$G$42)&gt;=0.01</formula>
    </cfRule>
  </conditionalFormatting>
  <conditionalFormatting sqref="H19">
    <cfRule type="expression" dxfId="39" priority="40">
      <formula>ABS($H$19-$H$21)&gt;=0.01</formula>
    </cfRule>
  </conditionalFormatting>
  <conditionalFormatting sqref="H39">
    <cfRule type="expression" dxfId="38" priority="39">
      <formula>ABS($H$39-$H$41)&gt;=0.01</formula>
    </cfRule>
  </conditionalFormatting>
  <conditionalFormatting sqref="I19">
    <cfRule type="expression" dxfId="37" priority="38">
      <formula>ABS($I$19-$I$21)&gt;=0.01</formula>
    </cfRule>
  </conditionalFormatting>
  <conditionalFormatting sqref="I20">
    <cfRule type="expression" dxfId="36" priority="37">
      <formula>ABS($I$20-$I$22)&gt;=0.01</formula>
    </cfRule>
  </conditionalFormatting>
  <conditionalFormatting sqref="I39">
    <cfRule type="expression" dxfId="35" priority="36">
      <formula>ABS($I$39-$I$41)&gt;=0.01</formula>
    </cfRule>
  </conditionalFormatting>
  <conditionalFormatting sqref="I40">
    <cfRule type="expression" dxfId="34" priority="35">
      <formula>ABS($I$40-$I$42)&gt;=0.01</formula>
    </cfRule>
  </conditionalFormatting>
  <conditionalFormatting sqref="J19">
    <cfRule type="expression" dxfId="33" priority="34">
      <formula>ABS($J$19-$J$21)&gt;=0.01</formula>
    </cfRule>
  </conditionalFormatting>
  <conditionalFormatting sqref="J39">
    <cfRule type="expression" dxfId="32" priority="33">
      <formula>ABS($J$39-$J$41)&gt;=0.01</formula>
    </cfRule>
  </conditionalFormatting>
  <conditionalFormatting sqref="K19">
    <cfRule type="expression" dxfId="31" priority="32">
      <formula>ABS($K$19-$K$21)&gt;=0.01</formula>
    </cfRule>
  </conditionalFormatting>
  <conditionalFormatting sqref="K20">
    <cfRule type="expression" dxfId="30" priority="31">
      <formula>ABS($K$20-$K$22)&gt;=0.01</formula>
    </cfRule>
  </conditionalFormatting>
  <conditionalFormatting sqref="K39">
    <cfRule type="expression" dxfId="29" priority="30">
      <formula>ABS($K$39-$K$41)&gt;=0.01</formula>
    </cfRule>
  </conditionalFormatting>
  <conditionalFormatting sqref="K40">
    <cfRule type="expression" dxfId="28" priority="29">
      <formula>ABS($K$40-$K$42)&gt;=0.01</formula>
    </cfRule>
  </conditionalFormatting>
  <conditionalFormatting sqref="L19">
    <cfRule type="expression" dxfId="27" priority="28">
      <formula>ABS($L$19-$L$21)&gt;=0.01</formula>
    </cfRule>
  </conditionalFormatting>
  <conditionalFormatting sqref="L39">
    <cfRule type="expression" dxfId="26" priority="27">
      <formula>ABS($L$39-$L$41)&gt;=0.01</formula>
    </cfRule>
  </conditionalFormatting>
  <conditionalFormatting sqref="M19">
    <cfRule type="expression" dxfId="25" priority="26">
      <formula>ABS($M$19-$M$21)&gt;=0.01</formula>
    </cfRule>
  </conditionalFormatting>
  <conditionalFormatting sqref="M20">
    <cfRule type="expression" dxfId="24" priority="25">
      <formula>ABS($M$20-$M$22)&gt;=0.01</formula>
    </cfRule>
  </conditionalFormatting>
  <conditionalFormatting sqref="M39">
    <cfRule type="expression" dxfId="23" priority="24">
      <formula>ABS($M$39-$M$41)&gt;=0.01</formula>
    </cfRule>
  </conditionalFormatting>
  <conditionalFormatting sqref="M40">
    <cfRule type="expression" dxfId="22" priority="23">
      <formula>ABS($M$40-$M$42)&gt;=0.01</formula>
    </cfRule>
  </conditionalFormatting>
  <conditionalFormatting sqref="N19">
    <cfRule type="expression" dxfId="21" priority="22">
      <formula>ABS($N$19-$N$21)&gt;=0.01</formula>
    </cfRule>
  </conditionalFormatting>
  <conditionalFormatting sqref="N39">
    <cfRule type="expression" dxfId="20" priority="21">
      <formula>ABS($N$39-$N$41)&gt;=0.01</formula>
    </cfRule>
  </conditionalFormatting>
  <conditionalFormatting sqref="O19">
    <cfRule type="expression" dxfId="19" priority="20">
      <formula>ABS($O$19-$O$21)&gt;=0.01</formula>
    </cfRule>
  </conditionalFormatting>
  <conditionalFormatting sqref="O20">
    <cfRule type="expression" dxfId="18" priority="19">
      <formula>ABS($O$20-$O$22)&gt;=0.01</formula>
    </cfRule>
  </conditionalFormatting>
  <conditionalFormatting sqref="O39">
    <cfRule type="expression" dxfId="17" priority="18">
      <formula>ABS($O$39-$O$41)&gt;=0.01</formula>
    </cfRule>
  </conditionalFormatting>
  <conditionalFormatting sqref="O40">
    <cfRule type="expression" dxfId="16" priority="17">
      <formula>ABS($O$40-$O$42)&gt;=0.01</formula>
    </cfRule>
  </conditionalFormatting>
  <conditionalFormatting sqref="P19">
    <cfRule type="expression" dxfId="15" priority="16">
      <formula>ABS($P$19-$P$21)&gt;=0.01</formula>
    </cfRule>
  </conditionalFormatting>
  <conditionalFormatting sqref="P39">
    <cfRule type="expression" dxfId="14" priority="15">
      <formula>ABS($P$39-$P$41)&gt;=0.01</formula>
    </cfRule>
  </conditionalFormatting>
  <conditionalFormatting sqref="Q19">
    <cfRule type="expression" dxfId="13" priority="14">
      <formula>ABS($Q$19-$Q$21)&gt;=0.01</formula>
    </cfRule>
  </conditionalFormatting>
  <conditionalFormatting sqref="Q20">
    <cfRule type="expression" dxfId="12" priority="13">
      <formula>ABS($Q$20-$Q$22)&gt;=0.01</formula>
    </cfRule>
  </conditionalFormatting>
  <conditionalFormatting sqref="Q39">
    <cfRule type="expression" dxfId="11" priority="12">
      <formula>ABS($Q$39-$Q$41)&gt;=0.01</formula>
    </cfRule>
  </conditionalFormatting>
  <conditionalFormatting sqref="Q40">
    <cfRule type="expression" dxfId="10" priority="11">
      <formula>ABS($Q$40-$Q$42)&gt;=0.01</formula>
    </cfRule>
  </conditionalFormatting>
  <conditionalFormatting sqref="R19">
    <cfRule type="expression" dxfId="9" priority="10">
      <formula>ABS($R$19-$R$21)&gt;=0.01</formula>
    </cfRule>
  </conditionalFormatting>
  <conditionalFormatting sqref="R39">
    <cfRule type="expression" dxfId="8" priority="9">
      <formula>ABS($R$39-$R$41)&gt;=0.01</formula>
    </cfRule>
  </conditionalFormatting>
  <conditionalFormatting sqref="S19">
    <cfRule type="expression" dxfId="7" priority="8">
      <formula>ABS($S$19-$S$21)&gt;=0.01</formula>
    </cfRule>
  </conditionalFormatting>
  <conditionalFormatting sqref="S39">
    <cfRule type="expression" dxfId="6" priority="7">
      <formula>ABS($S$39-$S$41)&gt;=0.01</formula>
    </cfRule>
  </conditionalFormatting>
  <conditionalFormatting sqref="T19">
    <cfRule type="expression" dxfId="5" priority="6">
      <formula>ABS($T$19-$T$21)&gt;=0.01</formula>
    </cfRule>
  </conditionalFormatting>
  <conditionalFormatting sqref="T39">
    <cfRule type="expression" dxfId="4" priority="5">
      <formula>ABS($T$39-$T$41)&gt;=0.01</formula>
    </cfRule>
  </conditionalFormatting>
  <conditionalFormatting sqref="U19">
    <cfRule type="expression" dxfId="3" priority="4">
      <formula>ABS($U$19-$U$21)&gt;=0.01</formula>
    </cfRule>
  </conditionalFormatting>
  <conditionalFormatting sqref="U20">
    <cfRule type="expression" dxfId="2" priority="3">
      <formula>ABS($U$20-$U$22)&gt;=0.01</formula>
    </cfRule>
  </conditionalFormatting>
  <conditionalFormatting sqref="U39">
    <cfRule type="expression" dxfId="1" priority="2">
      <formula>ABS($U$39-$U$41)&gt;=0.01</formula>
    </cfRule>
  </conditionalFormatting>
  <conditionalFormatting sqref="U40">
    <cfRule type="expression" dxfId="0" priority="1">
      <formula>ABS($U$40-$U$42)&gt;=0.01</formula>
    </cfRule>
  </conditionalFormatting>
  <pageMargins left="0.25" right="0.25" top="0.75" bottom="0.75" header="0.3" footer="0.3"/>
  <pageSetup scale="27"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B7404C2-AAE9-4A2B-BA24-6D97AD7CD647}">
          <x14:formula1>
            <xm:f>'For FFAR Use'!$F$82:$F$83</xm:f>
          </x14:formula1>
          <xm:sqref>V19 V39</xm:sqref>
        </x14:dataValidation>
        <x14:dataValidation type="list" allowBlank="1" showInputMessage="1" showErrorMessage="1" xr:uid="{C117C844-9538-4DFF-925F-09459463A234}">
          <x14:formula1>
            <xm:f>'For FFAR Use'!$D$82:$D$90</xm:f>
          </x14:formula1>
          <xm:sqref>B8:B18 B28:B38</xm:sqref>
        </x14:dataValidation>
        <x14:dataValidation type="list" allowBlank="1" showInputMessage="1" showErrorMessage="1" xr:uid="{8D820146-286A-43D2-9E62-4E3652B7417D}">
          <x14:formula1>
            <xm:f>'For FFAR Use'!$B$82:$B$133</xm:f>
          </x14:formula1>
          <xm:sqref>C8:C18 C28:C38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K133"/>
  <sheetViews>
    <sheetView workbookViewId="0">
      <selection activeCell="H19" sqref="H19"/>
    </sheetView>
  </sheetViews>
  <sheetFormatPr defaultColWidth="9.1796875" defaultRowHeight="14.5" x14ac:dyDescent="0.35"/>
  <cols>
    <col min="1" max="1" width="36.6328125" bestFit="1" customWidth="1"/>
    <col min="2" max="2" width="11.6328125" bestFit="1" customWidth="1"/>
    <col min="4" max="4" width="18.08984375" bestFit="1" customWidth="1"/>
    <col min="5" max="5" width="44.81640625" bestFit="1" customWidth="1"/>
    <col min="6" max="6" width="18.36328125" bestFit="1" customWidth="1"/>
    <col min="7" max="7" width="14.54296875" customWidth="1"/>
    <col min="8" max="8" width="10.81640625" customWidth="1"/>
    <col min="9" max="9" width="11.1796875" bestFit="1" customWidth="1"/>
    <col min="10" max="10" width="9.1796875" bestFit="1" customWidth="1"/>
    <col min="11" max="11" width="17" customWidth="1"/>
  </cols>
  <sheetData>
    <row r="1" spans="1:11" x14ac:dyDescent="0.35">
      <c r="A1" s="603" t="s">
        <v>366</v>
      </c>
      <c r="B1" s="604"/>
      <c r="E1" s="235"/>
      <c r="F1" s="188"/>
      <c r="G1" t="s">
        <v>371</v>
      </c>
      <c r="H1" s="189"/>
      <c r="J1" s="190"/>
      <c r="K1" s="191" t="s">
        <v>372</v>
      </c>
    </row>
    <row r="2" spans="1:11" x14ac:dyDescent="0.35">
      <c r="A2" s="183" t="s">
        <v>367</v>
      </c>
      <c r="B2" s="185">
        <v>0</v>
      </c>
      <c r="E2" t="s">
        <v>373</v>
      </c>
      <c r="F2" s="188">
        <f>'Cumulative Budget'!G37</f>
        <v>0</v>
      </c>
      <c r="H2" s="189"/>
      <c r="I2" s="192"/>
      <c r="J2" s="190"/>
      <c r="K2" s="193">
        <f>SUM(G9:G15)</f>
        <v>0</v>
      </c>
    </row>
    <row r="3" spans="1:11" x14ac:dyDescent="0.35">
      <c r="A3" s="183" t="s">
        <v>368</v>
      </c>
      <c r="B3" s="185">
        <f>'Cumulative Budget'!G17+'Cumulative Budget'!G23+'Cumulative Budget'!K17+'Cumulative Budget'!K23+'Cumulative Budget'!O17+'Cumulative Budget'!O23+'Cumulative Budget'!S17+'Cumulative Budget'!S23+'Cumulative Budget'!W17+'Cumulative Budget'!W23+'Cumulative Budget'!AA17+'Cumulative Budget'!AA23+'Cumulative Budget'!AE17+'Cumulative Budget'!AE23</f>
        <v>0</v>
      </c>
      <c r="E3" t="s">
        <v>374</v>
      </c>
      <c r="F3" s="188">
        <f>'Cumulative Budget'!G39+'Cumulative Budget'!G38</f>
        <v>0</v>
      </c>
      <c r="G3" s="194">
        <f>F3+F2</f>
        <v>0</v>
      </c>
      <c r="H3" s="189"/>
      <c r="J3" s="190"/>
      <c r="K3" s="193" t="e">
        <f>SUM(G17:G23)</f>
        <v>#DIV/0!</v>
      </c>
    </row>
    <row r="4" spans="1:11" x14ac:dyDescent="0.35">
      <c r="A4" s="183" t="s">
        <v>369</v>
      </c>
      <c r="B4" s="185">
        <f>'Cumulative Budget'!F17+'Cumulative Budget'!F23+'Cumulative Budget'!J17+'Cumulative Budget'!J23+'Cumulative Budget'!N17+'Cumulative Budget'!N23+'Cumulative Budget'!R17+'Cumulative Budget'!R23+'Cumulative Budget'!V17+'Cumulative Budget'!V23+'Cumulative Budget'!Z17+'Cumulative Budget'!Z23+'Cumulative Budget'!AD17+'Cumulative Budget'!AD23</f>
        <v>0</v>
      </c>
      <c r="E4" t="s">
        <v>375</v>
      </c>
      <c r="F4" s="188">
        <f>F3-F2</f>
        <v>0</v>
      </c>
      <c r="H4" s="189"/>
      <c r="I4" s="192"/>
      <c r="J4" s="190"/>
    </row>
    <row r="5" spans="1:11" x14ac:dyDescent="0.35">
      <c r="A5" s="183" t="s">
        <v>48</v>
      </c>
      <c r="B5" s="185">
        <f>(B3+B4-B2)*0.1111111</f>
        <v>0</v>
      </c>
      <c r="F5" s="188"/>
      <c r="H5" s="189"/>
      <c r="J5" s="190"/>
    </row>
    <row r="6" spans="1:11" ht="15" thickBot="1" x14ac:dyDescent="0.4">
      <c r="A6" s="184" t="s">
        <v>370</v>
      </c>
      <c r="B6" s="186" t="e">
        <f>B5/(B5+B4+B3)</f>
        <v>#DIV/0!</v>
      </c>
      <c r="E6" t="s">
        <v>376</v>
      </c>
      <c r="F6" s="195" t="s">
        <v>377</v>
      </c>
      <c r="H6" s="189"/>
      <c r="J6" s="190"/>
    </row>
    <row r="7" spans="1:11" x14ac:dyDescent="0.35">
      <c r="B7" s="187"/>
      <c r="D7" s="196" t="s">
        <v>378</v>
      </c>
      <c r="E7" s="196" t="s">
        <v>379</v>
      </c>
      <c r="F7" s="197" t="s">
        <v>380</v>
      </c>
      <c r="G7" s="196" t="s">
        <v>381</v>
      </c>
      <c r="H7" s="198"/>
      <c r="I7" s="196" t="s">
        <v>382</v>
      </c>
      <c r="J7" s="199" t="s">
        <v>421</v>
      </c>
      <c r="K7" s="196"/>
    </row>
    <row r="8" spans="1:11" x14ac:dyDescent="0.35">
      <c r="B8" s="187"/>
      <c r="D8" s="200" t="s">
        <v>377</v>
      </c>
      <c r="E8" s="200" t="s">
        <v>383</v>
      </c>
      <c r="F8" s="226">
        <f>F2</f>
        <v>0</v>
      </c>
      <c r="G8" s="226"/>
      <c r="H8" s="201" t="e">
        <f>SUM(H9:H15)</f>
        <v>#DIV/0!</v>
      </c>
      <c r="I8" s="196" t="s">
        <v>384</v>
      </c>
      <c r="J8" s="199"/>
      <c r="K8" s="196"/>
    </row>
    <row r="9" spans="1:11" x14ac:dyDescent="0.35">
      <c r="B9" s="187"/>
      <c r="D9" s="200" t="s">
        <v>377</v>
      </c>
      <c r="E9" s="200" t="s">
        <v>385</v>
      </c>
      <c r="F9" s="226"/>
      <c r="G9" s="226">
        <f>'Year 1'!$D$81</f>
        <v>0</v>
      </c>
      <c r="H9" s="201" t="e">
        <f>G9/$F$8</f>
        <v>#DIV/0!</v>
      </c>
      <c r="I9" s="196" t="s">
        <v>386</v>
      </c>
      <c r="J9" s="199">
        <v>1</v>
      </c>
      <c r="K9" s="196"/>
    </row>
    <row r="10" spans="1:11" x14ac:dyDescent="0.35">
      <c r="B10" s="187"/>
      <c r="D10" s="200" t="s">
        <v>377</v>
      </c>
      <c r="E10" s="200" t="s">
        <v>387</v>
      </c>
      <c r="F10" s="226"/>
      <c r="G10" s="226">
        <f>'Year 2'!$D$81</f>
        <v>0</v>
      </c>
      <c r="H10" s="201" t="e">
        <f t="shared" ref="H10:H15" si="0">G10/$F$8</f>
        <v>#DIV/0!</v>
      </c>
      <c r="I10" s="196" t="s">
        <v>388</v>
      </c>
      <c r="J10" s="199">
        <v>3</v>
      </c>
      <c r="K10" s="196"/>
    </row>
    <row r="11" spans="1:11" x14ac:dyDescent="0.35">
      <c r="B11" s="187"/>
      <c r="D11" s="200" t="s">
        <v>377</v>
      </c>
      <c r="E11" s="200" t="s">
        <v>389</v>
      </c>
      <c r="F11" s="226"/>
      <c r="G11" s="226">
        <f>'Year 3'!$D$81</f>
        <v>0</v>
      </c>
      <c r="H11" s="201" t="e">
        <f>G11/$F$8</f>
        <v>#DIV/0!</v>
      </c>
      <c r="I11" s="196" t="s">
        <v>390</v>
      </c>
      <c r="J11" s="199">
        <v>5</v>
      </c>
      <c r="K11" s="196"/>
    </row>
    <row r="12" spans="1:11" x14ac:dyDescent="0.35">
      <c r="B12" s="187"/>
      <c r="D12" s="200" t="s">
        <v>377</v>
      </c>
      <c r="E12" s="200" t="s">
        <v>391</v>
      </c>
      <c r="F12" s="226"/>
      <c r="G12" s="226">
        <f>'Year 4'!$D$81</f>
        <v>0</v>
      </c>
      <c r="H12" s="201" t="e">
        <f t="shared" si="0"/>
        <v>#DIV/0!</v>
      </c>
      <c r="I12" s="196" t="s">
        <v>392</v>
      </c>
      <c r="J12" s="199">
        <v>7</v>
      </c>
      <c r="K12" s="196"/>
    </row>
    <row r="13" spans="1:11" x14ac:dyDescent="0.35">
      <c r="B13" s="187"/>
      <c r="D13" s="200" t="s">
        <v>377</v>
      </c>
      <c r="E13" s="200" t="s">
        <v>393</v>
      </c>
      <c r="F13" s="226"/>
      <c r="G13" s="226">
        <f>'Year 5'!$D$81</f>
        <v>0</v>
      </c>
      <c r="H13" s="201" t="e">
        <f t="shared" si="0"/>
        <v>#DIV/0!</v>
      </c>
      <c r="I13" s="196" t="s">
        <v>394</v>
      </c>
      <c r="J13" s="199">
        <v>9</v>
      </c>
      <c r="K13" s="196"/>
    </row>
    <row r="14" spans="1:11" x14ac:dyDescent="0.35">
      <c r="B14" s="187"/>
      <c r="D14" s="200" t="s">
        <v>377</v>
      </c>
      <c r="E14" s="200" t="s">
        <v>395</v>
      </c>
      <c r="F14" s="226"/>
      <c r="G14" s="226">
        <f>'Year 6'!$D$81</f>
        <v>0</v>
      </c>
      <c r="H14" s="201" t="e">
        <f t="shared" si="0"/>
        <v>#DIV/0!</v>
      </c>
      <c r="I14" s="196" t="s">
        <v>396</v>
      </c>
      <c r="J14" s="199">
        <v>11</v>
      </c>
      <c r="K14" s="196"/>
    </row>
    <row r="15" spans="1:11" x14ac:dyDescent="0.35">
      <c r="B15" s="187"/>
      <c r="D15" s="200" t="s">
        <v>377</v>
      </c>
      <c r="E15" s="200" t="s">
        <v>397</v>
      </c>
      <c r="F15" s="226"/>
      <c r="G15" s="226">
        <f>'Year 7'!$D$81</f>
        <v>0</v>
      </c>
      <c r="H15" s="201" t="e">
        <f t="shared" si="0"/>
        <v>#DIV/0!</v>
      </c>
      <c r="I15" s="196" t="s">
        <v>398</v>
      </c>
      <c r="J15" s="199">
        <v>13</v>
      </c>
      <c r="K15" s="202"/>
    </row>
    <row r="16" spans="1:11" x14ac:dyDescent="0.35">
      <c r="B16" s="187"/>
      <c r="D16" s="210" t="s">
        <v>377</v>
      </c>
      <c r="E16" s="210" t="s">
        <v>399</v>
      </c>
      <c r="F16" s="225">
        <f>F3</f>
        <v>0</v>
      </c>
      <c r="G16" s="225"/>
      <c r="H16" s="203"/>
      <c r="I16" s="196" t="s">
        <v>384</v>
      </c>
      <c r="J16" s="199"/>
      <c r="K16" s="196"/>
    </row>
    <row r="17" spans="2:11" x14ac:dyDescent="0.35">
      <c r="B17" s="187"/>
      <c r="D17" s="210" t="s">
        <v>377</v>
      </c>
      <c r="E17" s="210" t="s">
        <v>400</v>
      </c>
      <c r="F17" s="225"/>
      <c r="G17" s="225" t="e">
        <f>$F$16*H9</f>
        <v>#DIV/0!</v>
      </c>
      <c r="H17" s="203"/>
      <c r="I17" s="196" t="s">
        <v>386</v>
      </c>
      <c r="J17" s="199">
        <v>2</v>
      </c>
      <c r="K17" s="196"/>
    </row>
    <row r="18" spans="2:11" x14ac:dyDescent="0.35">
      <c r="B18" s="187"/>
      <c r="D18" s="210" t="s">
        <v>377</v>
      </c>
      <c r="E18" s="210" t="s">
        <v>401</v>
      </c>
      <c r="F18" s="225"/>
      <c r="G18" s="225" t="e">
        <f t="shared" ref="G18:G23" si="1">$F$16*H10</f>
        <v>#DIV/0!</v>
      </c>
      <c r="H18" s="203"/>
      <c r="I18" s="196" t="s">
        <v>388</v>
      </c>
      <c r="J18" s="199">
        <v>4</v>
      </c>
      <c r="K18" s="196"/>
    </row>
    <row r="19" spans="2:11" x14ac:dyDescent="0.35">
      <c r="B19" s="187"/>
      <c r="D19" s="210" t="s">
        <v>377</v>
      </c>
      <c r="E19" s="210" t="s">
        <v>402</v>
      </c>
      <c r="F19" s="225"/>
      <c r="G19" s="225" t="e">
        <f t="shared" si="1"/>
        <v>#DIV/0!</v>
      </c>
      <c r="H19" s="203"/>
      <c r="I19" s="196" t="s">
        <v>390</v>
      </c>
      <c r="J19" s="199">
        <v>6</v>
      </c>
      <c r="K19" s="196"/>
    </row>
    <row r="20" spans="2:11" x14ac:dyDescent="0.35">
      <c r="B20" s="187"/>
      <c r="D20" s="210" t="s">
        <v>377</v>
      </c>
      <c r="E20" s="210" t="s">
        <v>403</v>
      </c>
      <c r="F20" s="225"/>
      <c r="G20" s="225" t="e">
        <f>$F$16*H12</f>
        <v>#DIV/0!</v>
      </c>
      <c r="H20" s="203"/>
      <c r="I20" s="196" t="s">
        <v>392</v>
      </c>
      <c r="J20" s="199">
        <v>8</v>
      </c>
      <c r="K20" s="196"/>
    </row>
    <row r="21" spans="2:11" x14ac:dyDescent="0.35">
      <c r="B21" s="187"/>
      <c r="D21" s="210" t="s">
        <v>377</v>
      </c>
      <c r="E21" s="210" t="s">
        <v>404</v>
      </c>
      <c r="F21" s="225"/>
      <c r="G21" s="225" t="e">
        <f t="shared" si="1"/>
        <v>#DIV/0!</v>
      </c>
      <c r="H21" s="203"/>
      <c r="I21" s="196" t="s">
        <v>392</v>
      </c>
      <c r="J21" s="199">
        <v>10</v>
      </c>
      <c r="K21" s="196"/>
    </row>
    <row r="22" spans="2:11" x14ac:dyDescent="0.35">
      <c r="B22" s="187"/>
      <c r="D22" s="210" t="s">
        <v>377</v>
      </c>
      <c r="E22" s="210" t="s">
        <v>405</v>
      </c>
      <c r="F22" s="225"/>
      <c r="G22" s="225" t="e">
        <f t="shared" si="1"/>
        <v>#DIV/0!</v>
      </c>
      <c r="H22" s="203"/>
      <c r="I22" s="196" t="s">
        <v>396</v>
      </c>
      <c r="J22" s="199">
        <v>12</v>
      </c>
      <c r="K22" s="196"/>
    </row>
    <row r="23" spans="2:11" x14ac:dyDescent="0.35">
      <c r="B23" s="187"/>
      <c r="D23" s="210" t="s">
        <v>377</v>
      </c>
      <c r="E23" s="210" t="s">
        <v>406</v>
      </c>
      <c r="F23" s="225"/>
      <c r="G23" s="225" t="e">
        <f t="shared" si="1"/>
        <v>#DIV/0!</v>
      </c>
      <c r="H23" s="203"/>
      <c r="I23" s="196" t="s">
        <v>398</v>
      </c>
      <c r="J23" s="199">
        <v>14</v>
      </c>
      <c r="K23" s="196"/>
    </row>
    <row r="24" spans="2:11" x14ac:dyDescent="0.35">
      <c r="B24" s="187"/>
      <c r="D24" s="211" t="s">
        <v>377</v>
      </c>
      <c r="E24" s="211" t="s">
        <v>407</v>
      </c>
      <c r="F24" s="227" t="e">
        <f>G17</f>
        <v>#DIV/0!</v>
      </c>
      <c r="G24" s="227"/>
      <c r="H24" s="203"/>
      <c r="I24" s="204" t="s">
        <v>386</v>
      </c>
      <c r="J24" s="199"/>
      <c r="K24" s="196"/>
    </row>
    <row r="25" spans="2:11" x14ac:dyDescent="0.35">
      <c r="B25" s="187"/>
      <c r="D25" s="211" t="s">
        <v>377</v>
      </c>
      <c r="E25" s="211" t="s">
        <v>408</v>
      </c>
      <c r="F25" s="227" t="e">
        <f>G18</f>
        <v>#DIV/0!</v>
      </c>
      <c r="G25" s="227"/>
      <c r="H25" s="203"/>
      <c r="I25" s="204" t="s">
        <v>388</v>
      </c>
      <c r="J25" s="199"/>
      <c r="K25" s="196"/>
    </row>
    <row r="26" spans="2:11" x14ac:dyDescent="0.35">
      <c r="B26" s="187"/>
      <c r="D26" s="211" t="s">
        <v>377</v>
      </c>
      <c r="E26" s="211" t="s">
        <v>409</v>
      </c>
      <c r="F26" s="227" t="e">
        <f t="shared" ref="F26:F29" si="2">G19</f>
        <v>#DIV/0!</v>
      </c>
      <c r="G26" s="227"/>
      <c r="H26" s="203"/>
      <c r="I26" s="204" t="s">
        <v>390</v>
      </c>
      <c r="J26" s="199"/>
      <c r="K26" s="196"/>
    </row>
    <row r="27" spans="2:11" x14ac:dyDescent="0.35">
      <c r="B27" s="187"/>
      <c r="D27" s="211" t="s">
        <v>377</v>
      </c>
      <c r="E27" s="211" t="s">
        <v>410</v>
      </c>
      <c r="F27" s="227" t="e">
        <f t="shared" si="2"/>
        <v>#DIV/0!</v>
      </c>
      <c r="G27" s="227"/>
      <c r="H27" s="203"/>
      <c r="I27" s="204" t="s">
        <v>392</v>
      </c>
      <c r="J27" s="199"/>
      <c r="K27" s="196"/>
    </row>
    <row r="28" spans="2:11" x14ac:dyDescent="0.35">
      <c r="B28" s="187"/>
      <c r="D28" s="211" t="s">
        <v>377</v>
      </c>
      <c r="E28" s="211" t="s">
        <v>411</v>
      </c>
      <c r="F28" s="227" t="e">
        <f t="shared" si="2"/>
        <v>#DIV/0!</v>
      </c>
      <c r="G28" s="227"/>
      <c r="H28" s="203"/>
      <c r="I28" s="204" t="s">
        <v>394</v>
      </c>
      <c r="J28" s="199"/>
      <c r="K28" s="196"/>
    </row>
    <row r="29" spans="2:11" x14ac:dyDescent="0.35">
      <c r="B29" s="187"/>
      <c r="D29" s="211" t="s">
        <v>377</v>
      </c>
      <c r="E29" s="211" t="s">
        <v>412</v>
      </c>
      <c r="F29" s="227" t="e">
        <f t="shared" si="2"/>
        <v>#DIV/0!</v>
      </c>
      <c r="G29" s="227"/>
      <c r="H29" s="203"/>
      <c r="I29" s="204" t="s">
        <v>396</v>
      </c>
      <c r="J29" s="199"/>
      <c r="K29" s="196"/>
    </row>
    <row r="30" spans="2:11" x14ac:dyDescent="0.35">
      <c r="B30" s="187"/>
      <c r="D30" s="211" t="s">
        <v>377</v>
      </c>
      <c r="E30" s="211" t="s">
        <v>413</v>
      </c>
      <c r="F30" s="227" t="e">
        <f>G23</f>
        <v>#DIV/0!</v>
      </c>
      <c r="G30" s="228"/>
      <c r="H30" s="205"/>
      <c r="I30" s="204" t="s">
        <v>398</v>
      </c>
      <c r="J30" s="206"/>
      <c r="K30" s="204"/>
    </row>
    <row r="31" spans="2:11" x14ac:dyDescent="0.35">
      <c r="B31" s="187"/>
      <c r="D31" s="211" t="s">
        <v>377</v>
      </c>
      <c r="E31" s="211" t="s">
        <v>414</v>
      </c>
      <c r="F31" s="228"/>
      <c r="G31" s="228" t="e">
        <f>SUM(F24:F30)</f>
        <v>#DIV/0!</v>
      </c>
      <c r="H31" s="205"/>
      <c r="I31" s="204" t="s">
        <v>384</v>
      </c>
      <c r="J31" s="206"/>
      <c r="K31" s="204"/>
    </row>
    <row r="32" spans="2:11" x14ac:dyDescent="0.35">
      <c r="B32" s="187"/>
      <c r="D32" s="211" t="s">
        <v>377</v>
      </c>
      <c r="E32" s="211" t="s">
        <v>415</v>
      </c>
      <c r="F32" s="228"/>
      <c r="G32" s="228" t="e">
        <f>G31</f>
        <v>#DIV/0!</v>
      </c>
      <c r="H32" s="205"/>
      <c r="I32" s="204" t="s">
        <v>384</v>
      </c>
      <c r="J32" s="206"/>
      <c r="K32" s="204"/>
    </row>
    <row r="33" spans="2:11" x14ac:dyDescent="0.35">
      <c r="B33" s="187"/>
      <c r="D33" s="211" t="s">
        <v>377</v>
      </c>
      <c r="E33" s="211" t="s">
        <v>416</v>
      </c>
      <c r="F33" s="228" t="e">
        <f>G32</f>
        <v>#DIV/0!</v>
      </c>
      <c r="G33" s="228"/>
      <c r="H33" s="205"/>
      <c r="I33" s="204"/>
      <c r="J33" s="206"/>
      <c r="K33" s="204"/>
    </row>
    <row r="34" spans="2:11" x14ac:dyDescent="0.35">
      <c r="B34" s="187"/>
      <c r="D34" s="207" t="s">
        <v>377</v>
      </c>
      <c r="E34" s="207" t="s">
        <v>373</v>
      </c>
      <c r="F34" s="229"/>
      <c r="G34" s="229">
        <f>F8</f>
        <v>0</v>
      </c>
      <c r="H34" s="208"/>
      <c r="J34" s="190"/>
    </row>
    <row r="35" spans="2:11" x14ac:dyDescent="0.35">
      <c r="B35" s="187"/>
      <c r="D35" s="207" t="s">
        <v>377</v>
      </c>
      <c r="E35" s="207" t="s">
        <v>417</v>
      </c>
      <c r="F35" s="229">
        <f>F16</f>
        <v>0</v>
      </c>
      <c r="G35" s="229"/>
      <c r="H35" s="208"/>
      <c r="J35" s="190"/>
    </row>
    <row r="36" spans="2:11" x14ac:dyDescent="0.35">
      <c r="B36" s="187"/>
      <c r="D36" s="207" t="s">
        <v>377</v>
      </c>
      <c r="E36" s="207" t="s">
        <v>418</v>
      </c>
      <c r="F36" s="229"/>
      <c r="G36" s="229">
        <f>F35-G34</f>
        <v>0</v>
      </c>
      <c r="H36" s="208"/>
      <c r="J36" s="190"/>
    </row>
    <row r="37" spans="2:11" x14ac:dyDescent="0.35">
      <c r="B37" s="187"/>
      <c r="F37" s="188"/>
      <c r="H37" s="189"/>
      <c r="J37" s="190"/>
    </row>
    <row r="38" spans="2:11" x14ac:dyDescent="0.35">
      <c r="B38" s="187"/>
      <c r="E38" t="s">
        <v>419</v>
      </c>
      <c r="F38" s="195"/>
      <c r="H38" s="189"/>
      <c r="J38" s="190"/>
    </row>
    <row r="39" spans="2:11" x14ac:dyDescent="0.35">
      <c r="B39" s="187"/>
      <c r="D39" s="207" t="s">
        <v>422</v>
      </c>
      <c r="E39">
        <v>2023</v>
      </c>
      <c r="F39" s="188"/>
      <c r="H39" s="189"/>
      <c r="J39" s="190"/>
    </row>
    <row r="40" spans="2:11" x14ac:dyDescent="0.35">
      <c r="B40" s="187"/>
      <c r="D40">
        <v>23011</v>
      </c>
      <c r="E40" t="s">
        <v>424</v>
      </c>
      <c r="F40" s="188">
        <f>G9</f>
        <v>0</v>
      </c>
      <c r="H40" s="189"/>
      <c r="I40">
        <f>E39</f>
        <v>2023</v>
      </c>
      <c r="J40" s="190">
        <v>1</v>
      </c>
    </row>
    <row r="41" spans="2:11" x14ac:dyDescent="0.35">
      <c r="B41" s="187"/>
      <c r="D41">
        <v>10110</v>
      </c>
      <c r="E41" s="209" t="s">
        <v>420</v>
      </c>
      <c r="F41" s="212"/>
      <c r="G41" s="194">
        <f>F40</f>
        <v>0</v>
      </c>
      <c r="H41" s="189"/>
      <c r="I41">
        <f>E39</f>
        <v>2023</v>
      </c>
      <c r="J41" s="190">
        <v>1</v>
      </c>
    </row>
    <row r="42" spans="2:11" x14ac:dyDescent="0.35">
      <c r="B42" s="187"/>
      <c r="D42">
        <v>23012</v>
      </c>
      <c r="E42" t="s">
        <v>425</v>
      </c>
      <c r="F42" s="212" t="e">
        <f>F24</f>
        <v>#DIV/0!</v>
      </c>
      <c r="H42" s="189"/>
      <c r="I42">
        <f>E39</f>
        <v>2023</v>
      </c>
      <c r="J42" s="190">
        <v>2</v>
      </c>
    </row>
    <row r="43" spans="2:11" x14ac:dyDescent="0.35">
      <c r="B43" s="187"/>
      <c r="D43">
        <v>12012</v>
      </c>
      <c r="E43" s="209" t="s">
        <v>426</v>
      </c>
      <c r="F43" s="212"/>
      <c r="G43" s="194" t="e">
        <f>F42</f>
        <v>#DIV/0!</v>
      </c>
      <c r="H43" s="189"/>
      <c r="I43">
        <f>E39</f>
        <v>2023</v>
      </c>
      <c r="J43" s="190">
        <v>2</v>
      </c>
    </row>
    <row r="44" spans="2:11" x14ac:dyDescent="0.35">
      <c r="B44" s="187"/>
      <c r="F44" s="212"/>
      <c r="H44" s="189"/>
      <c r="J44" s="190"/>
    </row>
    <row r="45" spans="2:11" x14ac:dyDescent="0.35">
      <c r="B45" s="187"/>
      <c r="E45">
        <f>E39+1</f>
        <v>2024</v>
      </c>
      <c r="F45" s="212"/>
      <c r="H45" s="213"/>
      <c r="J45" s="190"/>
    </row>
    <row r="46" spans="2:11" x14ac:dyDescent="0.35">
      <c r="B46" s="187"/>
      <c r="D46">
        <v>23011</v>
      </c>
      <c r="E46" t="s">
        <v>423</v>
      </c>
      <c r="F46" s="212">
        <f>G10</f>
        <v>0</v>
      </c>
      <c r="H46" s="213"/>
      <c r="I46">
        <f>E39+1</f>
        <v>2024</v>
      </c>
      <c r="J46" s="190">
        <v>3</v>
      </c>
    </row>
    <row r="47" spans="2:11" x14ac:dyDescent="0.35">
      <c r="B47" s="187"/>
      <c r="D47">
        <v>10110</v>
      </c>
      <c r="E47" s="209" t="s">
        <v>420</v>
      </c>
      <c r="F47" s="212"/>
      <c r="G47" s="194">
        <f>F46</f>
        <v>0</v>
      </c>
      <c r="H47" s="213"/>
      <c r="I47">
        <f>E39+1</f>
        <v>2024</v>
      </c>
      <c r="J47" s="190">
        <v>3</v>
      </c>
    </row>
    <row r="48" spans="2:11" x14ac:dyDescent="0.35">
      <c r="B48" s="187"/>
      <c r="D48">
        <v>23012</v>
      </c>
      <c r="E48" t="s">
        <v>427</v>
      </c>
      <c r="F48" s="212" t="e">
        <f>F25</f>
        <v>#DIV/0!</v>
      </c>
      <c r="H48" s="213"/>
      <c r="I48">
        <f>E39+1</f>
        <v>2024</v>
      </c>
      <c r="J48" s="190">
        <v>4</v>
      </c>
    </row>
    <row r="49" spans="2:10" x14ac:dyDescent="0.35">
      <c r="B49" s="187"/>
      <c r="D49">
        <v>12012</v>
      </c>
      <c r="E49" s="209" t="s">
        <v>428</v>
      </c>
      <c r="F49" s="212"/>
      <c r="G49" s="194" t="e">
        <f>F48</f>
        <v>#DIV/0!</v>
      </c>
      <c r="H49" s="213"/>
      <c r="I49">
        <f>E39+1</f>
        <v>2024</v>
      </c>
      <c r="J49" s="190">
        <v>4</v>
      </c>
    </row>
    <row r="50" spans="2:10" x14ac:dyDescent="0.35">
      <c r="B50" s="187"/>
      <c r="F50" s="212"/>
      <c r="H50" s="189"/>
      <c r="J50" s="190"/>
    </row>
    <row r="51" spans="2:10" x14ac:dyDescent="0.35">
      <c r="B51" s="187"/>
      <c r="E51">
        <f>E39+2</f>
        <v>2025</v>
      </c>
      <c r="F51" s="214"/>
      <c r="G51" s="215"/>
      <c r="H51" s="213"/>
      <c r="J51" s="190"/>
    </row>
    <row r="52" spans="2:10" x14ac:dyDescent="0.35">
      <c r="B52" s="187"/>
      <c r="D52">
        <v>23011</v>
      </c>
      <c r="E52" t="s">
        <v>429</v>
      </c>
      <c r="F52" s="216">
        <f>G11</f>
        <v>0</v>
      </c>
      <c r="G52" s="215"/>
      <c r="H52" s="213"/>
      <c r="I52">
        <f>$E$39+2</f>
        <v>2025</v>
      </c>
      <c r="J52" s="190">
        <v>5</v>
      </c>
    </row>
    <row r="53" spans="2:10" x14ac:dyDescent="0.35">
      <c r="B53" s="187"/>
      <c r="D53">
        <v>10110</v>
      </c>
      <c r="E53" s="209" t="s">
        <v>420</v>
      </c>
      <c r="F53" s="216"/>
      <c r="G53" s="217">
        <f>F52</f>
        <v>0</v>
      </c>
      <c r="H53" s="213"/>
      <c r="I53">
        <f>$E$39+2</f>
        <v>2025</v>
      </c>
      <c r="J53" s="190">
        <v>5</v>
      </c>
    </row>
    <row r="54" spans="2:10" x14ac:dyDescent="0.35">
      <c r="B54" s="187"/>
      <c r="D54">
        <v>23012</v>
      </c>
      <c r="E54" t="s">
        <v>430</v>
      </c>
      <c r="F54" s="216" t="e">
        <f>F26</f>
        <v>#DIV/0!</v>
      </c>
      <c r="G54" s="215"/>
      <c r="H54" s="213"/>
      <c r="I54">
        <f>$E$39+2</f>
        <v>2025</v>
      </c>
      <c r="J54" s="190">
        <v>6</v>
      </c>
    </row>
    <row r="55" spans="2:10" x14ac:dyDescent="0.35">
      <c r="B55" s="187"/>
      <c r="D55">
        <v>12012</v>
      </c>
      <c r="E55" s="209" t="s">
        <v>431</v>
      </c>
      <c r="F55" s="216"/>
      <c r="G55" s="217" t="e">
        <f>F54</f>
        <v>#DIV/0!</v>
      </c>
      <c r="H55" s="213"/>
      <c r="I55">
        <f>$E$39+2</f>
        <v>2025</v>
      </c>
      <c r="J55" s="190">
        <v>6</v>
      </c>
    </row>
    <row r="56" spans="2:10" x14ac:dyDescent="0.35">
      <c r="B56" s="187"/>
      <c r="F56" s="212"/>
      <c r="H56" s="189"/>
      <c r="J56" s="190"/>
    </row>
    <row r="57" spans="2:10" x14ac:dyDescent="0.35">
      <c r="B57" s="187"/>
      <c r="E57">
        <f>E39+3</f>
        <v>2026</v>
      </c>
      <c r="F57" s="212"/>
      <c r="H57" s="189"/>
      <c r="J57" s="190"/>
    </row>
    <row r="58" spans="2:10" x14ac:dyDescent="0.35">
      <c r="B58" s="187"/>
      <c r="D58">
        <v>23011</v>
      </c>
      <c r="E58" t="s">
        <v>432</v>
      </c>
      <c r="F58" s="212">
        <f>G12</f>
        <v>0</v>
      </c>
      <c r="H58" s="189"/>
      <c r="I58">
        <f>$E$39+3</f>
        <v>2026</v>
      </c>
      <c r="J58" s="190">
        <v>7</v>
      </c>
    </row>
    <row r="59" spans="2:10" x14ac:dyDescent="0.35">
      <c r="B59" s="187"/>
      <c r="D59">
        <v>10110</v>
      </c>
      <c r="E59" s="209" t="s">
        <v>420</v>
      </c>
      <c r="F59" s="212"/>
      <c r="G59" s="194">
        <f>F58</f>
        <v>0</v>
      </c>
      <c r="H59" s="189"/>
      <c r="I59">
        <f>$E$39+3</f>
        <v>2026</v>
      </c>
      <c r="J59" s="190">
        <v>7</v>
      </c>
    </row>
    <row r="60" spans="2:10" x14ac:dyDescent="0.35">
      <c r="B60" s="187"/>
      <c r="D60">
        <v>23012</v>
      </c>
      <c r="E60" t="s">
        <v>433</v>
      </c>
      <c r="F60" s="212" t="e">
        <f>F27</f>
        <v>#DIV/0!</v>
      </c>
      <c r="H60" s="189"/>
      <c r="I60">
        <f>$E$39+3</f>
        <v>2026</v>
      </c>
      <c r="J60" s="190">
        <v>8</v>
      </c>
    </row>
    <row r="61" spans="2:10" x14ac:dyDescent="0.35">
      <c r="B61" s="187"/>
      <c r="D61">
        <v>12012</v>
      </c>
      <c r="E61" s="209" t="s">
        <v>434</v>
      </c>
      <c r="F61" s="212"/>
      <c r="G61" s="194" t="e">
        <f>F60</f>
        <v>#DIV/0!</v>
      </c>
      <c r="H61" s="189"/>
      <c r="I61">
        <f>$E$39+3</f>
        <v>2026</v>
      </c>
      <c r="J61" s="190">
        <v>8</v>
      </c>
    </row>
    <row r="62" spans="2:10" x14ac:dyDescent="0.35">
      <c r="B62" s="187"/>
      <c r="F62" s="212"/>
      <c r="H62" s="189"/>
      <c r="J62" s="190"/>
    </row>
    <row r="63" spans="2:10" x14ac:dyDescent="0.35">
      <c r="B63" s="187"/>
      <c r="E63">
        <f>E39+4</f>
        <v>2027</v>
      </c>
      <c r="F63" s="212"/>
      <c r="H63" s="189"/>
      <c r="J63" s="190"/>
    </row>
    <row r="64" spans="2:10" x14ac:dyDescent="0.35">
      <c r="B64" s="187"/>
      <c r="D64">
        <v>23011</v>
      </c>
      <c r="E64" t="s">
        <v>435</v>
      </c>
      <c r="F64" s="212">
        <f>G13</f>
        <v>0</v>
      </c>
      <c r="H64" s="189"/>
      <c r="I64">
        <f>$E$39+4</f>
        <v>2027</v>
      </c>
      <c r="J64" s="190">
        <v>9</v>
      </c>
    </row>
    <row r="65" spans="2:10" x14ac:dyDescent="0.35">
      <c r="B65" s="187"/>
      <c r="D65">
        <v>10110</v>
      </c>
      <c r="E65" s="209" t="s">
        <v>420</v>
      </c>
      <c r="F65" s="212"/>
      <c r="G65" s="194">
        <f>F64</f>
        <v>0</v>
      </c>
      <c r="H65" s="189"/>
      <c r="I65">
        <f>$E$39+4</f>
        <v>2027</v>
      </c>
      <c r="J65" s="190">
        <v>9</v>
      </c>
    </row>
    <row r="66" spans="2:10" x14ac:dyDescent="0.35">
      <c r="B66" s="187"/>
      <c r="D66">
        <v>23012</v>
      </c>
      <c r="E66" t="s">
        <v>438</v>
      </c>
      <c r="F66" s="212" t="e">
        <f>F28</f>
        <v>#DIV/0!</v>
      </c>
      <c r="H66" s="189"/>
      <c r="I66">
        <f>$E$39+4</f>
        <v>2027</v>
      </c>
      <c r="J66" s="190">
        <v>10</v>
      </c>
    </row>
    <row r="67" spans="2:10" x14ac:dyDescent="0.35">
      <c r="B67" s="187"/>
      <c r="D67">
        <v>12012</v>
      </c>
      <c r="E67" s="209" t="s">
        <v>439</v>
      </c>
      <c r="F67" s="212"/>
      <c r="G67" s="194" t="e">
        <f>F66</f>
        <v>#DIV/0!</v>
      </c>
      <c r="H67" s="189"/>
      <c r="I67">
        <f>$E$39+4</f>
        <v>2027</v>
      </c>
      <c r="J67" s="190">
        <v>10</v>
      </c>
    </row>
    <row r="68" spans="2:10" x14ac:dyDescent="0.35">
      <c r="B68" s="187"/>
      <c r="F68" s="212"/>
      <c r="H68" s="189"/>
      <c r="J68" s="190"/>
    </row>
    <row r="69" spans="2:10" x14ac:dyDescent="0.35">
      <c r="B69" s="187"/>
      <c r="E69">
        <f>E39+5</f>
        <v>2028</v>
      </c>
      <c r="F69" s="218"/>
      <c r="H69" s="189"/>
      <c r="J69" s="190"/>
    </row>
    <row r="70" spans="2:10" x14ac:dyDescent="0.35">
      <c r="B70" s="187"/>
      <c r="D70">
        <v>23011</v>
      </c>
      <c r="E70" t="s">
        <v>440</v>
      </c>
      <c r="F70" s="212">
        <f>G14</f>
        <v>0</v>
      </c>
      <c r="H70" s="189"/>
      <c r="I70">
        <f>$E$39+5</f>
        <v>2028</v>
      </c>
      <c r="J70" s="190">
        <v>11</v>
      </c>
    </row>
    <row r="71" spans="2:10" x14ac:dyDescent="0.35">
      <c r="B71" s="187"/>
      <c r="D71">
        <v>10110</v>
      </c>
      <c r="E71" s="209" t="s">
        <v>420</v>
      </c>
      <c r="F71" s="218"/>
      <c r="G71" s="194">
        <f>F70</f>
        <v>0</v>
      </c>
      <c r="H71" s="189"/>
      <c r="I71">
        <f>$E$39+5</f>
        <v>2028</v>
      </c>
      <c r="J71" s="190">
        <v>11</v>
      </c>
    </row>
    <row r="72" spans="2:10" x14ac:dyDescent="0.35">
      <c r="B72" s="187"/>
      <c r="D72">
        <v>23012</v>
      </c>
      <c r="E72" t="s">
        <v>436</v>
      </c>
      <c r="F72" s="212" t="e">
        <f>F29</f>
        <v>#DIV/0!</v>
      </c>
      <c r="H72" s="189"/>
      <c r="I72">
        <f>$E$39+5</f>
        <v>2028</v>
      </c>
      <c r="J72" s="190">
        <v>12</v>
      </c>
    </row>
    <row r="73" spans="2:10" x14ac:dyDescent="0.35">
      <c r="B73" s="187"/>
      <c r="D73">
        <v>12012</v>
      </c>
      <c r="E73" s="209" t="s">
        <v>441</v>
      </c>
      <c r="F73" s="212"/>
      <c r="G73" s="194" t="e">
        <f>F72</f>
        <v>#DIV/0!</v>
      </c>
      <c r="H73" s="189"/>
      <c r="I73">
        <f>$E$39+5</f>
        <v>2028</v>
      </c>
      <c r="J73" s="190">
        <v>12</v>
      </c>
    </row>
    <row r="74" spans="2:10" x14ac:dyDescent="0.35">
      <c r="B74" s="187"/>
      <c r="F74" s="212"/>
      <c r="G74" s="194"/>
      <c r="H74" s="189"/>
      <c r="J74" s="190"/>
    </row>
    <row r="75" spans="2:10" x14ac:dyDescent="0.35">
      <c r="B75" s="187"/>
      <c r="E75">
        <f>E39+6</f>
        <v>2029</v>
      </c>
      <c r="F75" s="218"/>
      <c r="H75" s="189"/>
      <c r="J75" s="190"/>
    </row>
    <row r="76" spans="2:10" x14ac:dyDescent="0.35">
      <c r="B76" s="187"/>
      <c r="D76">
        <v>23011</v>
      </c>
      <c r="E76" t="s">
        <v>442</v>
      </c>
      <c r="F76" s="212">
        <f>G15</f>
        <v>0</v>
      </c>
      <c r="G76" s="194"/>
      <c r="H76" s="189"/>
      <c r="I76">
        <f>$E$39+6</f>
        <v>2029</v>
      </c>
      <c r="J76" s="190">
        <v>13</v>
      </c>
    </row>
    <row r="77" spans="2:10" x14ac:dyDescent="0.35">
      <c r="B77" s="187"/>
      <c r="D77">
        <v>10110</v>
      </c>
      <c r="E77" s="209" t="s">
        <v>420</v>
      </c>
      <c r="F77" s="212"/>
      <c r="G77" s="194">
        <f>F76</f>
        <v>0</v>
      </c>
      <c r="H77" s="189"/>
      <c r="I77">
        <f>$E$39+6</f>
        <v>2029</v>
      </c>
      <c r="J77" s="190">
        <v>13</v>
      </c>
    </row>
    <row r="78" spans="2:10" x14ac:dyDescent="0.35">
      <c r="B78" s="187"/>
      <c r="D78">
        <v>23012</v>
      </c>
      <c r="E78" t="s">
        <v>443</v>
      </c>
      <c r="F78" s="212" t="e">
        <f>F30</f>
        <v>#DIV/0!</v>
      </c>
      <c r="H78" s="189"/>
      <c r="I78">
        <f>$E$39+6</f>
        <v>2029</v>
      </c>
      <c r="J78" s="190">
        <v>14</v>
      </c>
    </row>
    <row r="79" spans="2:10" x14ac:dyDescent="0.35">
      <c r="B79" s="187"/>
      <c r="D79">
        <v>12012</v>
      </c>
      <c r="E79" s="209" t="s">
        <v>437</v>
      </c>
      <c r="F79" s="218"/>
      <c r="G79" s="194" t="e">
        <f>F78</f>
        <v>#DIV/0!</v>
      </c>
      <c r="H79" s="189"/>
      <c r="I79">
        <f>$E$39+6</f>
        <v>2029</v>
      </c>
      <c r="J79" s="190">
        <v>14</v>
      </c>
    </row>
    <row r="80" spans="2:10" x14ac:dyDescent="0.35">
      <c r="B80" s="187"/>
      <c r="F80" s="188"/>
      <c r="H80" s="189"/>
      <c r="J80" s="190"/>
    </row>
    <row r="82" spans="2:6" x14ac:dyDescent="0.35">
      <c r="B82" t="s">
        <v>293</v>
      </c>
      <c r="D82" t="s">
        <v>58</v>
      </c>
      <c r="F82" t="s">
        <v>124</v>
      </c>
    </row>
    <row r="83" spans="2:6" x14ac:dyDescent="0.35">
      <c r="B83" s="159" t="s">
        <v>294</v>
      </c>
      <c r="D83" t="s">
        <v>54</v>
      </c>
      <c r="F83" t="s">
        <v>125</v>
      </c>
    </row>
    <row r="84" spans="2:6" x14ac:dyDescent="0.35">
      <c r="B84" s="159" t="s">
        <v>295</v>
      </c>
      <c r="D84" t="s">
        <v>59</v>
      </c>
    </row>
    <row r="85" spans="2:6" x14ac:dyDescent="0.35">
      <c r="B85" s="159" t="s">
        <v>296</v>
      </c>
      <c r="D85" t="s">
        <v>60</v>
      </c>
    </row>
    <row r="86" spans="2:6" x14ac:dyDescent="0.35">
      <c r="B86" s="159" t="s">
        <v>297</v>
      </c>
      <c r="D86" t="s">
        <v>55</v>
      </c>
    </row>
    <row r="87" spans="2:6" x14ac:dyDescent="0.35">
      <c r="B87" s="159" t="s">
        <v>298</v>
      </c>
      <c r="D87" t="s">
        <v>61</v>
      </c>
    </row>
    <row r="88" spans="2:6" x14ac:dyDescent="0.35">
      <c r="B88" s="159" t="s">
        <v>299</v>
      </c>
      <c r="D88" t="s">
        <v>62</v>
      </c>
    </row>
    <row r="89" spans="2:6" x14ac:dyDescent="0.35">
      <c r="B89" s="159" t="s">
        <v>300</v>
      </c>
      <c r="D89" t="s">
        <v>63</v>
      </c>
    </row>
    <row r="90" spans="2:6" x14ac:dyDescent="0.35">
      <c r="B90" s="159" t="s">
        <v>301</v>
      </c>
      <c r="D90" t="s">
        <v>23</v>
      </c>
    </row>
    <row r="91" spans="2:6" x14ac:dyDescent="0.35">
      <c r="B91" s="159" t="s">
        <v>344</v>
      </c>
    </row>
    <row r="92" spans="2:6" x14ac:dyDescent="0.35">
      <c r="B92" s="159" t="s">
        <v>302</v>
      </c>
      <c r="D92" s="158"/>
    </row>
    <row r="93" spans="2:6" x14ac:dyDescent="0.35">
      <c r="B93" s="159" t="s">
        <v>303</v>
      </c>
      <c r="D93" s="158"/>
    </row>
    <row r="94" spans="2:6" x14ac:dyDescent="0.35">
      <c r="B94" s="159" t="s">
        <v>304</v>
      </c>
      <c r="D94" s="158"/>
    </row>
    <row r="95" spans="2:6" x14ac:dyDescent="0.35">
      <c r="B95" s="159" t="s">
        <v>305</v>
      </c>
      <c r="D95" s="158"/>
    </row>
    <row r="96" spans="2:6" x14ac:dyDescent="0.35">
      <c r="B96" s="159" t="s">
        <v>306</v>
      </c>
      <c r="D96" s="158"/>
    </row>
    <row r="97" spans="2:4" x14ac:dyDescent="0.35">
      <c r="B97" s="159" t="s">
        <v>307</v>
      </c>
      <c r="D97" s="158"/>
    </row>
    <row r="98" spans="2:4" x14ac:dyDescent="0.35">
      <c r="B98" s="159" t="s">
        <v>308</v>
      </c>
      <c r="D98" s="158"/>
    </row>
    <row r="99" spans="2:4" x14ac:dyDescent="0.35">
      <c r="B99" s="159" t="s">
        <v>309</v>
      </c>
    </row>
    <row r="100" spans="2:4" x14ac:dyDescent="0.35">
      <c r="B100" s="159" t="s">
        <v>310</v>
      </c>
    </row>
    <row r="101" spans="2:4" x14ac:dyDescent="0.35">
      <c r="B101" s="159" t="s">
        <v>311</v>
      </c>
    </row>
    <row r="102" spans="2:4" x14ac:dyDescent="0.35">
      <c r="B102" s="159" t="s">
        <v>312</v>
      </c>
    </row>
    <row r="103" spans="2:4" x14ac:dyDescent="0.35">
      <c r="B103" s="159" t="s">
        <v>313</v>
      </c>
    </row>
    <row r="104" spans="2:4" x14ac:dyDescent="0.35">
      <c r="B104" s="159" t="s">
        <v>314</v>
      </c>
    </row>
    <row r="105" spans="2:4" x14ac:dyDescent="0.35">
      <c r="B105" s="159" t="s">
        <v>315</v>
      </c>
    </row>
    <row r="106" spans="2:4" x14ac:dyDescent="0.35">
      <c r="B106" s="159" t="s">
        <v>316</v>
      </c>
    </row>
    <row r="107" spans="2:4" x14ac:dyDescent="0.35">
      <c r="B107" s="159" t="s">
        <v>317</v>
      </c>
    </row>
    <row r="108" spans="2:4" x14ac:dyDescent="0.35">
      <c r="B108" s="159" t="s">
        <v>318</v>
      </c>
    </row>
    <row r="109" spans="2:4" x14ac:dyDescent="0.35">
      <c r="B109" s="159" t="s">
        <v>319</v>
      </c>
    </row>
    <row r="110" spans="2:4" x14ac:dyDescent="0.35">
      <c r="B110" s="159" t="s">
        <v>320</v>
      </c>
    </row>
    <row r="111" spans="2:4" x14ac:dyDescent="0.35">
      <c r="B111" s="159" t="s">
        <v>321</v>
      </c>
    </row>
    <row r="112" spans="2:4" x14ac:dyDescent="0.35">
      <c r="B112" s="159" t="s">
        <v>322</v>
      </c>
    </row>
    <row r="113" spans="2:2" x14ac:dyDescent="0.35">
      <c r="B113" s="159" t="s">
        <v>323</v>
      </c>
    </row>
    <row r="114" spans="2:2" x14ac:dyDescent="0.35">
      <c r="B114" s="159" t="s">
        <v>324</v>
      </c>
    </row>
    <row r="115" spans="2:2" x14ac:dyDescent="0.35">
      <c r="B115" s="159" t="s">
        <v>325</v>
      </c>
    </row>
    <row r="116" spans="2:2" x14ac:dyDescent="0.35">
      <c r="B116" s="159" t="s">
        <v>326</v>
      </c>
    </row>
    <row r="117" spans="2:2" x14ac:dyDescent="0.35">
      <c r="B117" s="159" t="s">
        <v>327</v>
      </c>
    </row>
    <row r="118" spans="2:2" x14ac:dyDescent="0.35">
      <c r="B118" s="159" t="s">
        <v>328</v>
      </c>
    </row>
    <row r="119" spans="2:2" x14ac:dyDescent="0.35">
      <c r="B119" s="159" t="s">
        <v>329</v>
      </c>
    </row>
    <row r="120" spans="2:2" x14ac:dyDescent="0.35">
      <c r="B120" s="159" t="s">
        <v>330</v>
      </c>
    </row>
    <row r="121" spans="2:2" x14ac:dyDescent="0.35">
      <c r="B121" s="159" t="s">
        <v>331</v>
      </c>
    </row>
    <row r="122" spans="2:2" x14ac:dyDescent="0.35">
      <c r="B122" s="159" t="s">
        <v>332</v>
      </c>
    </row>
    <row r="123" spans="2:2" x14ac:dyDescent="0.35">
      <c r="B123" s="159" t="s">
        <v>333</v>
      </c>
    </row>
    <row r="124" spans="2:2" x14ac:dyDescent="0.35">
      <c r="B124" s="159" t="s">
        <v>334</v>
      </c>
    </row>
    <row r="125" spans="2:2" x14ac:dyDescent="0.35">
      <c r="B125" s="159" t="s">
        <v>335</v>
      </c>
    </row>
    <row r="126" spans="2:2" x14ac:dyDescent="0.35">
      <c r="B126" s="159" t="s">
        <v>336</v>
      </c>
    </row>
    <row r="127" spans="2:2" x14ac:dyDescent="0.35">
      <c r="B127" s="159" t="s">
        <v>337</v>
      </c>
    </row>
    <row r="128" spans="2:2" x14ac:dyDescent="0.35">
      <c r="B128" s="159" t="s">
        <v>338</v>
      </c>
    </row>
    <row r="129" spans="2:2" x14ac:dyDescent="0.35">
      <c r="B129" s="159" t="s">
        <v>339</v>
      </c>
    </row>
    <row r="130" spans="2:2" x14ac:dyDescent="0.35">
      <c r="B130" s="159" t="s">
        <v>340</v>
      </c>
    </row>
    <row r="131" spans="2:2" x14ac:dyDescent="0.35">
      <c r="B131" s="159" t="s">
        <v>341</v>
      </c>
    </row>
    <row r="132" spans="2:2" x14ac:dyDescent="0.35">
      <c r="B132" s="159" t="s">
        <v>342</v>
      </c>
    </row>
    <row r="133" spans="2:2" x14ac:dyDescent="0.35">
      <c r="B133" s="159" t="s">
        <v>343</v>
      </c>
    </row>
  </sheetData>
  <sheetProtection formatCells="0" formatColumns="0" formatRows="0"/>
  <mergeCells count="1">
    <mergeCell ref="A1:B1"/>
  </mergeCells>
  <pageMargins left="0.7" right="0.7" top="0.75" bottom="0.75" header="0.3" footer="0.3"/>
  <pageSetup orientation="portrait" horizontalDpi="4294967293"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zoomScale="60" zoomScaleNormal="60" workbookViewId="0">
      <selection activeCell="E6" sqref="E6:O6"/>
    </sheetView>
  </sheetViews>
  <sheetFormatPr defaultColWidth="13.36328125" defaultRowHeight="15.5" x14ac:dyDescent="0.35"/>
  <cols>
    <col min="1" max="5" width="13.36328125" style="2"/>
    <col min="6" max="20" width="19.81640625" style="2" customWidth="1"/>
    <col min="21" max="26" width="19.81640625" style="2" hidden="1" customWidth="1"/>
    <col min="27" max="27" width="19.1796875" style="2" bestFit="1" customWidth="1"/>
    <col min="28" max="28" width="22.6328125" style="2" bestFit="1" customWidth="1"/>
    <col min="29" max="29" width="24.90625" style="2" bestFit="1" customWidth="1"/>
    <col min="30" max="30" width="24.90625" style="2" customWidth="1"/>
    <col min="31" max="31" width="27.81640625" style="2" customWidth="1"/>
    <col min="32" max="32" width="19.81640625" style="2" customWidth="1"/>
    <col min="33" max="16384" width="13.36328125" style="2"/>
  </cols>
  <sheetData>
    <row r="1" spans="1:31" ht="23.5" x14ac:dyDescent="0.55000000000000004">
      <c r="A1" s="262" t="s">
        <v>345</v>
      </c>
    </row>
    <row r="2" spans="1:31" x14ac:dyDescent="0.35">
      <c r="A2" s="263" t="s">
        <v>346</v>
      </c>
      <c r="B2" s="263"/>
    </row>
    <row r="3" spans="1:31" s="1" customFormat="1" ht="21" x14ac:dyDescent="0.5">
      <c r="A3" s="264" t="s">
        <v>196</v>
      </c>
      <c r="C3" s="264"/>
      <c r="D3" s="264"/>
      <c r="E3" s="265"/>
      <c r="F3" s="356"/>
      <c r="G3" s="356"/>
      <c r="H3" s="356"/>
      <c r="I3" s="356"/>
      <c r="J3" s="356"/>
      <c r="K3" s="230"/>
      <c r="L3" s="264"/>
      <c r="M3" s="264"/>
      <c r="N3" s="264"/>
      <c r="O3" s="264"/>
    </row>
    <row r="4" spans="1:31" s="1" customFormat="1" ht="21" x14ac:dyDescent="0.5">
      <c r="A4" s="264" t="s">
        <v>197</v>
      </c>
      <c r="C4" s="264"/>
      <c r="D4" s="264"/>
      <c r="E4" s="266"/>
      <c r="F4" s="264"/>
      <c r="G4" s="264"/>
      <c r="H4" s="264"/>
      <c r="I4" s="264"/>
      <c r="J4" s="264"/>
      <c r="K4" s="264"/>
      <c r="L4" s="264"/>
      <c r="M4" s="264"/>
      <c r="N4" s="264"/>
      <c r="O4" s="264"/>
    </row>
    <row r="5" spans="1:31" s="1" customFormat="1" ht="21" x14ac:dyDescent="0.5">
      <c r="A5" s="264" t="s">
        <v>0</v>
      </c>
      <c r="B5" s="264"/>
      <c r="C5" s="264"/>
      <c r="D5" s="264"/>
      <c r="E5" s="337"/>
      <c r="F5" s="337"/>
      <c r="G5" s="337"/>
      <c r="H5" s="337"/>
      <c r="I5" s="337"/>
      <c r="J5" s="337"/>
      <c r="K5" s="337"/>
      <c r="L5" s="337"/>
      <c r="M5" s="337"/>
      <c r="N5" s="337"/>
      <c r="O5" s="337"/>
    </row>
    <row r="6" spans="1:31" s="1" customFormat="1" ht="21" x14ac:dyDescent="0.5">
      <c r="A6" s="264" t="s">
        <v>1</v>
      </c>
      <c r="B6" s="264"/>
      <c r="C6" s="264"/>
      <c r="D6" s="264"/>
      <c r="E6" s="338"/>
      <c r="F6" s="338"/>
      <c r="G6" s="338"/>
      <c r="H6" s="338"/>
      <c r="I6" s="338"/>
      <c r="J6" s="338"/>
      <c r="K6" s="338"/>
      <c r="L6" s="338"/>
      <c r="M6" s="338"/>
      <c r="N6" s="338"/>
      <c r="O6" s="338"/>
    </row>
    <row r="7" spans="1:31" s="1" customFormat="1" ht="21" x14ac:dyDescent="0.5">
      <c r="A7" s="264" t="s">
        <v>2</v>
      </c>
      <c r="B7" s="264"/>
      <c r="C7" s="264"/>
      <c r="D7" s="264"/>
      <c r="E7" s="338"/>
      <c r="F7" s="338"/>
      <c r="G7" s="338"/>
      <c r="H7" s="338"/>
      <c r="I7" s="338"/>
      <c r="J7" s="338"/>
      <c r="K7" s="338"/>
      <c r="L7" s="338"/>
      <c r="M7" s="338"/>
      <c r="N7" s="338"/>
      <c r="O7" s="338"/>
    </row>
    <row r="8" spans="1:31" s="1" customFormat="1" x14ac:dyDescent="0.35">
      <c r="A8" s="2"/>
      <c r="B8" s="2"/>
    </row>
    <row r="9" spans="1:31" x14ac:dyDescent="0.35">
      <c r="A9" s="2" t="s">
        <v>134</v>
      </c>
    </row>
    <row r="11" spans="1:31" s="280" customFormat="1" x14ac:dyDescent="0.35">
      <c r="F11" s="339" t="s">
        <v>3</v>
      </c>
      <c r="G11" s="339"/>
      <c r="H11" s="339"/>
      <c r="I11" s="339" t="s">
        <v>5</v>
      </c>
      <c r="J11" s="339"/>
      <c r="K11" s="339"/>
      <c r="L11" s="339" t="s">
        <v>6</v>
      </c>
      <c r="M11" s="339"/>
      <c r="N11" s="339"/>
      <c r="O11" s="339" t="s">
        <v>7</v>
      </c>
      <c r="P11" s="339"/>
      <c r="Q11" s="339"/>
      <c r="R11" s="339" t="s">
        <v>8</v>
      </c>
      <c r="S11" s="339"/>
      <c r="T11" s="339"/>
      <c r="U11" s="339" t="s">
        <v>208</v>
      </c>
      <c r="V11" s="339"/>
      <c r="W11" s="339"/>
      <c r="X11" s="339" t="s">
        <v>211</v>
      </c>
      <c r="Y11" s="339"/>
      <c r="Z11" s="339"/>
      <c r="AA11" s="339" t="s">
        <v>444</v>
      </c>
      <c r="AB11" s="339" t="s">
        <v>445</v>
      </c>
      <c r="AC11" s="339" t="s">
        <v>446</v>
      </c>
      <c r="AD11" s="339" t="s">
        <v>452</v>
      </c>
      <c r="AE11" s="339" t="s">
        <v>348</v>
      </c>
    </row>
    <row r="12" spans="1:31" s="281" customFormat="1" x14ac:dyDescent="0.35">
      <c r="F12" s="282" t="s">
        <v>447</v>
      </c>
      <c r="G12" s="282" t="s">
        <v>15</v>
      </c>
      <c r="H12" s="282" t="s">
        <v>16</v>
      </c>
      <c r="I12" s="282" t="s">
        <v>447</v>
      </c>
      <c r="J12" s="282" t="s">
        <v>15</v>
      </c>
      <c r="K12" s="282" t="s">
        <v>16</v>
      </c>
      <c r="L12" s="282" t="s">
        <v>447</v>
      </c>
      <c r="M12" s="282" t="s">
        <v>15</v>
      </c>
      <c r="N12" s="282" t="s">
        <v>16</v>
      </c>
      <c r="O12" s="282" t="s">
        <v>447</v>
      </c>
      <c r="P12" s="282" t="s">
        <v>15</v>
      </c>
      <c r="Q12" s="282" t="s">
        <v>16</v>
      </c>
      <c r="R12" s="282" t="s">
        <v>447</v>
      </c>
      <c r="S12" s="282" t="s">
        <v>15</v>
      </c>
      <c r="T12" s="282" t="s">
        <v>16</v>
      </c>
      <c r="U12" s="282" t="s">
        <v>447</v>
      </c>
      <c r="V12" s="282" t="s">
        <v>15</v>
      </c>
      <c r="W12" s="282" t="s">
        <v>16</v>
      </c>
      <c r="X12" s="282" t="s">
        <v>447</v>
      </c>
      <c r="Y12" s="282" t="s">
        <v>15</v>
      </c>
      <c r="Z12" s="282" t="s">
        <v>16</v>
      </c>
      <c r="AA12" s="339"/>
      <c r="AB12" s="339"/>
      <c r="AC12" s="339"/>
      <c r="AD12" s="339"/>
      <c r="AE12" s="339"/>
    </row>
    <row r="13" spans="1:31" x14ac:dyDescent="0.35">
      <c r="A13" s="283" t="s">
        <v>65</v>
      </c>
      <c r="F13" s="284">
        <f>'Year 1'!$AM$19</f>
        <v>0</v>
      </c>
      <c r="G13" s="284">
        <f>'Year 1'!$AP$19</f>
        <v>0</v>
      </c>
      <c r="H13" s="284">
        <f>'Year 1'!$AS$19</f>
        <v>0</v>
      </c>
      <c r="I13" s="284">
        <f>'Year 2'!$AM$19</f>
        <v>0</v>
      </c>
      <c r="J13" s="284">
        <f>'Year 2'!$AP$19</f>
        <v>0</v>
      </c>
      <c r="K13" s="284">
        <f>'Year 2'!$AS$19</f>
        <v>0</v>
      </c>
      <c r="L13" s="284">
        <f>'Year 3'!$AM$19</f>
        <v>0</v>
      </c>
      <c r="M13" s="284">
        <f>'Year 3'!$AP$19</f>
        <v>0</v>
      </c>
      <c r="N13" s="284">
        <f>'Year 3'!$AS$19</f>
        <v>0</v>
      </c>
      <c r="O13" s="284">
        <f>'Year 4'!$AM$19</f>
        <v>0</v>
      </c>
      <c r="P13" s="284">
        <f>'Year 4'!$AP$19</f>
        <v>0</v>
      </c>
      <c r="Q13" s="284">
        <f>'Year 4'!$AS$19</f>
        <v>0</v>
      </c>
      <c r="R13" s="284">
        <f>'Year 5'!$AM$19</f>
        <v>0</v>
      </c>
      <c r="S13" s="284">
        <f>'Year 5'!$AP$19</f>
        <v>0</v>
      </c>
      <c r="T13" s="284">
        <f>'Year 5'!$AS$19</f>
        <v>0</v>
      </c>
      <c r="U13" s="284">
        <f>'Year 6'!$AM$19</f>
        <v>0</v>
      </c>
      <c r="V13" s="284">
        <f>'Year 6'!$AP$19</f>
        <v>0</v>
      </c>
      <c r="W13" s="284">
        <f>'Year 6'!$AS$19</f>
        <v>0</v>
      </c>
      <c r="X13" s="284">
        <f>'Year 7'!$AM$19</f>
        <v>0</v>
      </c>
      <c r="Y13" s="284">
        <f>'Year 7'!$AP$19</f>
        <v>0</v>
      </c>
      <c r="Z13" s="284">
        <f>'Year 7'!$AS$19</f>
        <v>0</v>
      </c>
      <c r="AA13" s="285">
        <f>SUM(F13, I13, L13, O13, R13, U13, X13)</f>
        <v>0</v>
      </c>
      <c r="AB13" s="285">
        <f t="shared" ref="AB13:AC13" si="0">SUM(G13, J13, M13, P13, S13, V13, Y13)</f>
        <v>0</v>
      </c>
      <c r="AC13" s="285">
        <f t="shared" si="0"/>
        <v>0</v>
      </c>
      <c r="AD13" s="285">
        <f>SUM(AA13:AC13)</f>
        <v>0</v>
      </c>
      <c r="AE13" s="286">
        <f>IF('Cumulative Budget'!$AJ$37&lt;&gt;0, 'Cumulative Budget'!AI13-AD13, 'Cumulative Budget'!AH13-AD13)</f>
        <v>0</v>
      </c>
    </row>
    <row r="14" spans="1:31" x14ac:dyDescent="0.35">
      <c r="A14" s="287" t="s">
        <v>70</v>
      </c>
      <c r="F14" s="284">
        <f>'Year 1'!$AN$19</f>
        <v>0</v>
      </c>
      <c r="G14" s="284">
        <f>'Year 1'!$AQ$19</f>
        <v>0</v>
      </c>
      <c r="H14" s="284">
        <v>0</v>
      </c>
      <c r="I14" s="284">
        <f>'Year 2'!$AN$19</f>
        <v>0</v>
      </c>
      <c r="J14" s="284">
        <f>'Year 2'!$AQ$19</f>
        <v>0</v>
      </c>
      <c r="K14" s="284">
        <v>0</v>
      </c>
      <c r="L14" s="284">
        <f>'Year 3'!$AN$19</f>
        <v>0</v>
      </c>
      <c r="M14" s="284">
        <f>'Year 3'!$AQ$19</f>
        <v>0</v>
      </c>
      <c r="N14" s="284">
        <v>0</v>
      </c>
      <c r="O14" s="284">
        <f>'Year 4'!$AN$19</f>
        <v>0</v>
      </c>
      <c r="P14" s="284">
        <f>'Year 4'!$AQ$19</f>
        <v>0</v>
      </c>
      <c r="Q14" s="284">
        <v>0</v>
      </c>
      <c r="R14" s="284">
        <f>'Year 5'!$AN$19</f>
        <v>0</v>
      </c>
      <c r="S14" s="284">
        <f>'Year 5'!$AQ$19</f>
        <v>0</v>
      </c>
      <c r="T14" s="284">
        <v>0</v>
      </c>
      <c r="U14" s="284">
        <f>'Year 6'!$AN$19</f>
        <v>0</v>
      </c>
      <c r="V14" s="284">
        <f>'Year 6'!$AQ$19</f>
        <v>0</v>
      </c>
      <c r="W14" s="284">
        <v>0</v>
      </c>
      <c r="X14" s="284">
        <f>'Year 7'!$AN$19</f>
        <v>0</v>
      </c>
      <c r="Y14" s="284">
        <f>'Year 7'!$AQ$19</f>
        <v>0</v>
      </c>
      <c r="Z14" s="284">
        <v>0</v>
      </c>
      <c r="AA14" s="285">
        <f t="shared" ref="AA14:AA16" si="1">SUM(F14, I14, L14, O14, R14, U14, X14)</f>
        <v>0</v>
      </c>
      <c r="AB14" s="285">
        <f t="shared" ref="AB14:AB16" si="2">SUM(G14, J14, M14, P14, S14, V14, Y14)</f>
        <v>0</v>
      </c>
      <c r="AC14" s="285">
        <f t="shared" ref="AC14:AC16" si="3">SUM(H14, K14, N14, Q14, T14, W14, Z14)</f>
        <v>0</v>
      </c>
      <c r="AD14" s="285">
        <f t="shared" ref="AD14:AD16" si="4">SUM(AA14:AC14)</f>
        <v>0</v>
      </c>
      <c r="AE14" s="286">
        <f>IF('Cumulative Budget'!$AJ$37&lt;&gt;0, 'Cumulative Budget'!AI14-AD14, 'Cumulative Budget'!AH14-AD14)</f>
        <v>0</v>
      </c>
    </row>
    <row r="15" spans="1:31" x14ac:dyDescent="0.35">
      <c r="A15" s="283" t="s">
        <v>66</v>
      </c>
      <c r="B15" s="288"/>
      <c r="C15" s="288"/>
      <c r="D15" s="288"/>
      <c r="E15" s="288"/>
      <c r="F15" s="284">
        <f>'Year 1'!$AM$28</f>
        <v>0</v>
      </c>
      <c r="G15" s="284">
        <f>'Year 1'!$AP$28</f>
        <v>0</v>
      </c>
      <c r="H15" s="284">
        <f>'Year 1'!$AS$28</f>
        <v>0</v>
      </c>
      <c r="I15" s="284">
        <f>'Year 2'!$AM$28</f>
        <v>0</v>
      </c>
      <c r="J15" s="284">
        <f>'Year 2'!$AP$28</f>
        <v>0</v>
      </c>
      <c r="K15" s="284">
        <f>'Year 2'!$AS$28</f>
        <v>0</v>
      </c>
      <c r="L15" s="284">
        <f>'Year 3'!$AM$28</f>
        <v>0</v>
      </c>
      <c r="M15" s="284">
        <f>'Year 3'!$AP$28</f>
        <v>0</v>
      </c>
      <c r="N15" s="284">
        <f>'Year 3'!$AS$28</f>
        <v>0</v>
      </c>
      <c r="O15" s="284">
        <f>'Year 4'!$AM$28</f>
        <v>0</v>
      </c>
      <c r="P15" s="284">
        <f>'Year 4'!$AP$28</f>
        <v>0</v>
      </c>
      <c r="Q15" s="284">
        <f>'Year 4'!$AS$28</f>
        <v>0</v>
      </c>
      <c r="R15" s="284">
        <f>'Year 5'!$AM$28</f>
        <v>0</v>
      </c>
      <c r="S15" s="284">
        <f>'Year 5'!$AP$28</f>
        <v>0</v>
      </c>
      <c r="T15" s="284">
        <f>'Year 5'!$AS$28</f>
        <v>0</v>
      </c>
      <c r="U15" s="284">
        <f>'Year 6'!$AM$28</f>
        <v>0</v>
      </c>
      <c r="V15" s="284">
        <f>'Year 6'!$AP$28</f>
        <v>0</v>
      </c>
      <c r="W15" s="284">
        <f>'Year 6'!$AS$28</f>
        <v>0</v>
      </c>
      <c r="X15" s="284">
        <f>'Year 7'!$AM$28</f>
        <v>0</v>
      </c>
      <c r="Y15" s="284">
        <f>'Year 7'!$AP$28</f>
        <v>0</v>
      </c>
      <c r="Z15" s="284">
        <f>'Year 7'!$AS$28</f>
        <v>0</v>
      </c>
      <c r="AA15" s="285">
        <f t="shared" si="1"/>
        <v>0</v>
      </c>
      <c r="AB15" s="285">
        <f t="shared" si="2"/>
        <v>0</v>
      </c>
      <c r="AC15" s="285">
        <f t="shared" si="3"/>
        <v>0</v>
      </c>
      <c r="AD15" s="285">
        <f t="shared" si="4"/>
        <v>0</v>
      </c>
      <c r="AE15" s="286">
        <f>IF('Cumulative Budget'!$AJ$37&lt;&gt;0, 'Cumulative Budget'!AI15-AD15, 'Cumulative Budget'!AH15-AD15)</f>
        <v>0</v>
      </c>
    </row>
    <row r="16" spans="1:31" x14ac:dyDescent="0.35">
      <c r="A16" s="287" t="s">
        <v>71</v>
      </c>
      <c r="B16" s="288"/>
      <c r="C16" s="288"/>
      <c r="D16" s="288"/>
      <c r="E16" s="288"/>
      <c r="F16" s="284">
        <f>'Year 1'!$AN$28</f>
        <v>0</v>
      </c>
      <c r="G16" s="284">
        <f>'Year 1'!$AQ$28</f>
        <v>0</v>
      </c>
      <c r="H16" s="284">
        <v>0</v>
      </c>
      <c r="I16" s="284">
        <f>'Year 2'!$AN$28</f>
        <v>0</v>
      </c>
      <c r="J16" s="284">
        <f>'Year 2'!$AQ$28</f>
        <v>0</v>
      </c>
      <c r="K16" s="284">
        <v>0</v>
      </c>
      <c r="L16" s="284">
        <f>'Year 3'!$AN$28</f>
        <v>0</v>
      </c>
      <c r="M16" s="284">
        <f>'Year 3'!$AQ$28</f>
        <v>0</v>
      </c>
      <c r="N16" s="284">
        <v>0</v>
      </c>
      <c r="O16" s="284">
        <f>'Year 4'!$AN$28</f>
        <v>0</v>
      </c>
      <c r="P16" s="284">
        <f>'Year 4'!$AQ$28</f>
        <v>0</v>
      </c>
      <c r="Q16" s="284">
        <v>0</v>
      </c>
      <c r="R16" s="284">
        <f>'Year 5'!$AN$28</f>
        <v>0</v>
      </c>
      <c r="S16" s="284">
        <f>'Year 5'!$AQ$28</f>
        <v>0</v>
      </c>
      <c r="T16" s="284">
        <v>0</v>
      </c>
      <c r="U16" s="284">
        <f>'Year 6'!$AN$28</f>
        <v>0</v>
      </c>
      <c r="V16" s="284">
        <f>'Year 6'!$AQ$28</f>
        <v>0</v>
      </c>
      <c r="W16" s="284">
        <v>0</v>
      </c>
      <c r="X16" s="284">
        <f>'Year 7'!$AN$28</f>
        <v>0</v>
      </c>
      <c r="Y16" s="284">
        <f>'Year 7'!$AQ$28</f>
        <v>0</v>
      </c>
      <c r="Z16" s="284">
        <v>0</v>
      </c>
      <c r="AA16" s="285">
        <f t="shared" si="1"/>
        <v>0</v>
      </c>
      <c r="AB16" s="285">
        <f t="shared" si="2"/>
        <v>0</v>
      </c>
      <c r="AC16" s="285">
        <f t="shared" si="3"/>
        <v>0</v>
      </c>
      <c r="AD16" s="285">
        <f t="shared" si="4"/>
        <v>0</v>
      </c>
      <c r="AE16" s="286">
        <f>IF('Cumulative Budget'!$AJ$37&lt;&gt;0, 'Cumulative Budget'!AI16-AD16, 'Cumulative Budget'!AH16-AD16)</f>
        <v>0</v>
      </c>
    </row>
    <row r="17" spans="1:31" s="291" customFormat="1" x14ac:dyDescent="0.35">
      <c r="A17" s="289" t="s">
        <v>72</v>
      </c>
      <c r="B17" s="23"/>
      <c r="C17" s="23"/>
      <c r="D17" s="23"/>
      <c r="E17" s="23"/>
      <c r="F17" s="290">
        <f>SUM(F13:F16)</f>
        <v>0</v>
      </c>
      <c r="G17" s="290">
        <f t="shared" ref="G17:H17" si="5">SUM(G13:G16)</f>
        <v>0</v>
      </c>
      <c r="H17" s="290">
        <f t="shared" si="5"/>
        <v>0</v>
      </c>
      <c r="I17" s="290">
        <f>SUM(I13:I16)</f>
        <v>0</v>
      </c>
      <c r="J17" s="290">
        <f>SUM(J13:J16)</f>
        <v>0</v>
      </c>
      <c r="K17" s="290">
        <f>SUM(K13:K16)</f>
        <v>0</v>
      </c>
      <c r="L17" s="290">
        <f>SUM(L13:L16)</f>
        <v>0</v>
      </c>
      <c r="M17" s="290">
        <f t="shared" ref="M17" si="6">SUM(M13:M16)</f>
        <v>0</v>
      </c>
      <c r="N17" s="290">
        <f t="shared" ref="N17" si="7">SUM(N13:N16)</f>
        <v>0</v>
      </c>
      <c r="O17" s="290">
        <f>SUM(O13:O16)</f>
        <v>0</v>
      </c>
      <c r="P17" s="290">
        <f t="shared" ref="P17" si="8">SUM(P13:P16)</f>
        <v>0</v>
      </c>
      <c r="Q17" s="290">
        <f t="shared" ref="Q17" si="9">SUM(Q13:Q16)</f>
        <v>0</v>
      </c>
      <c r="R17" s="290">
        <f>SUM(R13:R16)</f>
        <v>0</v>
      </c>
      <c r="S17" s="290">
        <f t="shared" ref="S17" si="10">SUM(S13:S16)</f>
        <v>0</v>
      </c>
      <c r="T17" s="290">
        <f t="shared" ref="T17" si="11">SUM(T13:T16)</f>
        <v>0</v>
      </c>
      <c r="U17" s="290">
        <f>SUM(U13:U16)</f>
        <v>0</v>
      </c>
      <c r="V17" s="290">
        <f t="shared" ref="V17" si="12">SUM(V13:V16)</f>
        <v>0</v>
      </c>
      <c r="W17" s="290">
        <f t="shared" ref="W17" si="13">SUM(W13:W16)</f>
        <v>0</v>
      </c>
      <c r="X17" s="290">
        <f>SUM(X13:X16)</f>
        <v>0</v>
      </c>
      <c r="Y17" s="290">
        <f t="shared" ref="Y17" si="14">SUM(Y13:Y16)</f>
        <v>0</v>
      </c>
      <c r="Z17" s="290">
        <f t="shared" ref="Z17" si="15">SUM(Z13:Z16)</f>
        <v>0</v>
      </c>
      <c r="AA17" s="290">
        <f t="shared" ref="AA17" si="16">SUM(AA13:AA16)</f>
        <v>0</v>
      </c>
      <c r="AB17" s="290">
        <f>SUM(AB13:AB16)</f>
        <v>0</v>
      </c>
      <c r="AC17" s="290">
        <f t="shared" ref="AC17:AE17" si="17">SUM(AC13:AC16)</f>
        <v>0</v>
      </c>
      <c r="AD17" s="290">
        <f t="shared" si="17"/>
        <v>0</v>
      </c>
      <c r="AE17" s="290">
        <f t="shared" si="17"/>
        <v>0</v>
      </c>
    </row>
    <row r="18" spans="1:31" x14ac:dyDescent="0.35">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3"/>
      <c r="AB18" s="23"/>
      <c r="AC18" s="23"/>
      <c r="AD18" s="23"/>
      <c r="AE18" s="291"/>
    </row>
    <row r="19" spans="1:31" x14ac:dyDescent="0.35">
      <c r="A19" s="287" t="s">
        <v>9</v>
      </c>
      <c r="B19" s="288"/>
      <c r="C19" s="288"/>
      <c r="D19" s="288"/>
      <c r="E19" s="288"/>
      <c r="F19" s="292">
        <f>'Year 1'!$AQ$37</f>
        <v>0</v>
      </c>
      <c r="G19" s="292">
        <f>'Year 1'!$AR$37</f>
        <v>0</v>
      </c>
      <c r="H19" s="292">
        <f>'Year 1'!$AS$37</f>
        <v>0</v>
      </c>
      <c r="I19" s="292">
        <f>'Year 2'!$AQ$37</f>
        <v>0</v>
      </c>
      <c r="J19" s="292">
        <f>'Year 2'!$AR$37</f>
        <v>0</v>
      </c>
      <c r="K19" s="292">
        <f>'Year 2'!$AS$37</f>
        <v>0</v>
      </c>
      <c r="L19" s="292">
        <f>'Year 3'!$AQ$37</f>
        <v>0</v>
      </c>
      <c r="M19" s="292">
        <f>'Year 3'!$AR$37</f>
        <v>0</v>
      </c>
      <c r="N19" s="292">
        <f>'Year 3'!$AS$37</f>
        <v>0</v>
      </c>
      <c r="O19" s="292">
        <f>'Year 4'!$AQ$37</f>
        <v>0</v>
      </c>
      <c r="P19" s="292">
        <f>'Year 4'!$AR$37</f>
        <v>0</v>
      </c>
      <c r="Q19" s="292">
        <f>'Year 4'!$AS$37</f>
        <v>0</v>
      </c>
      <c r="R19" s="292">
        <f>'Year 5'!$AQ$37</f>
        <v>0</v>
      </c>
      <c r="S19" s="292">
        <f>'Year 5'!$AR$37</f>
        <v>0</v>
      </c>
      <c r="T19" s="292">
        <f>'Year 5'!$AS$37</f>
        <v>0</v>
      </c>
      <c r="U19" s="292">
        <f>'Year 6'!$AQ$37</f>
        <v>0</v>
      </c>
      <c r="V19" s="292">
        <f>'Year 6'!$AR$37</f>
        <v>0</v>
      </c>
      <c r="W19" s="292">
        <f>'Year 6'!$AS$37</f>
        <v>0</v>
      </c>
      <c r="X19" s="292">
        <f>'Year 7'!$AQ$37</f>
        <v>0</v>
      </c>
      <c r="Y19" s="292">
        <f>'Year 7'!$AR$37</f>
        <v>0</v>
      </c>
      <c r="Z19" s="292">
        <f>'Year 7'!$AS$37</f>
        <v>0</v>
      </c>
      <c r="AA19" s="285">
        <f>SUM(F19, I19, L19, O19, R19, U19, X19)</f>
        <v>0</v>
      </c>
      <c r="AB19" s="285">
        <f>SUM(G19, J19, M19, P19, S19, V19, Y19)</f>
        <v>0</v>
      </c>
      <c r="AC19" s="285">
        <f t="shared" ref="AC19" si="18">SUM(H19, K19, N19, Q19, T19, W19, Z19)</f>
        <v>0</v>
      </c>
      <c r="AD19" s="285">
        <f t="shared" ref="AD19:AD22" si="19">SUM(AA19:AC19)</f>
        <v>0</v>
      </c>
      <c r="AE19" s="286">
        <f>IF('Cumulative Budget'!$AJ$37&lt;&gt;0, 'Cumulative Budget'!AI19-AD19, 'Cumulative Budget'!AH19-AD19)</f>
        <v>0</v>
      </c>
    </row>
    <row r="20" spans="1:31" x14ac:dyDescent="0.35">
      <c r="A20" s="287" t="s">
        <v>10</v>
      </c>
      <c r="B20" s="288"/>
      <c r="C20" s="288"/>
      <c r="D20" s="288"/>
      <c r="E20" s="288"/>
      <c r="F20" s="292">
        <f>'Year 1'!$AQ$43</f>
        <v>0</v>
      </c>
      <c r="G20" s="292">
        <f>'Year 1'!$AR$43</f>
        <v>0</v>
      </c>
      <c r="H20" s="292">
        <f>'Year 1'!$AS$43</f>
        <v>0</v>
      </c>
      <c r="I20" s="292">
        <f>'Year 2'!$AQ$43</f>
        <v>0</v>
      </c>
      <c r="J20" s="292">
        <f>'Year 2'!$AR$43</f>
        <v>0</v>
      </c>
      <c r="K20" s="292">
        <f>'Year 2'!$AS$43</f>
        <v>0</v>
      </c>
      <c r="L20" s="292">
        <f>'Year 3'!$AQ$43</f>
        <v>0</v>
      </c>
      <c r="M20" s="292">
        <f>'Year 3'!$AR$43</f>
        <v>0</v>
      </c>
      <c r="N20" s="292">
        <f>'Year 3'!$AS$43</f>
        <v>0</v>
      </c>
      <c r="O20" s="292">
        <f>'Year 4'!$AQ$43</f>
        <v>0</v>
      </c>
      <c r="P20" s="292">
        <f>'Year 4'!$AR$43</f>
        <v>0</v>
      </c>
      <c r="Q20" s="292">
        <f>'Year 4'!$AS$43</f>
        <v>0</v>
      </c>
      <c r="R20" s="292">
        <f>'Year 5'!$AQ$43</f>
        <v>0</v>
      </c>
      <c r="S20" s="292">
        <f>'Year 5'!$AR$43</f>
        <v>0</v>
      </c>
      <c r="T20" s="292">
        <f>'Year 5'!$AS$43</f>
        <v>0</v>
      </c>
      <c r="U20" s="292">
        <f>'Year 6'!$AQ$43</f>
        <v>0</v>
      </c>
      <c r="V20" s="292">
        <f>'Year 6'!$AR$43</f>
        <v>0</v>
      </c>
      <c r="W20" s="292">
        <f>'Year 6'!$AS$43</f>
        <v>0</v>
      </c>
      <c r="X20" s="292">
        <f>'Year 7'!$AQ$43</f>
        <v>0</v>
      </c>
      <c r="Y20" s="292">
        <f>'Year 7'!$AR$43</f>
        <v>0</v>
      </c>
      <c r="Z20" s="292">
        <f>'Year 7'!$AS$43</f>
        <v>0</v>
      </c>
      <c r="AA20" s="285">
        <f t="shared" ref="AA20:AA22" si="20">SUM(F20, I20, L20, O20, R20, U20, X20)</f>
        <v>0</v>
      </c>
      <c r="AB20" s="285">
        <f t="shared" ref="AB20:AB22" si="21">SUM(G20, J20, M20, P20, S20, V20, Y20)</f>
        <v>0</v>
      </c>
      <c r="AC20" s="285">
        <f t="shared" ref="AC20:AC22" si="22">SUM(H20, K20, N20, Q20, T20, W20, Z20)</f>
        <v>0</v>
      </c>
      <c r="AD20" s="285">
        <f t="shared" si="19"/>
        <v>0</v>
      </c>
      <c r="AE20" s="286">
        <f>IF('Cumulative Budget'!$AJ$37&lt;&gt;0, 'Cumulative Budget'!AI20-AD20, 'Cumulative Budget'!AH20-AD20)</f>
        <v>0</v>
      </c>
    </row>
    <row r="21" spans="1:31" x14ac:dyDescent="0.35">
      <c r="A21" s="287" t="s">
        <v>11</v>
      </c>
      <c r="B21" s="288"/>
      <c r="C21" s="288"/>
      <c r="D21" s="288"/>
      <c r="E21" s="288"/>
      <c r="F21" s="292">
        <f>'Year 1'!$AQ$57</f>
        <v>0</v>
      </c>
      <c r="G21" s="292">
        <f>'Year 1'!$AR$57</f>
        <v>0</v>
      </c>
      <c r="H21" s="292">
        <f>'Year 1'!$AS$57</f>
        <v>0</v>
      </c>
      <c r="I21" s="292">
        <f>'Year 2'!$AQ$57</f>
        <v>0</v>
      </c>
      <c r="J21" s="292">
        <f>'Year 2'!$AR$57</f>
        <v>0</v>
      </c>
      <c r="K21" s="292">
        <f>'Year 2'!$AS$57</f>
        <v>0</v>
      </c>
      <c r="L21" s="292">
        <f>'Year 3'!$AQ$57</f>
        <v>0</v>
      </c>
      <c r="M21" s="292">
        <f>'Year 3'!$AR$57</f>
        <v>0</v>
      </c>
      <c r="N21" s="292">
        <f>'Year 3'!$AS$57</f>
        <v>0</v>
      </c>
      <c r="O21" s="292">
        <f>'Year 4'!$AQ$57</f>
        <v>0</v>
      </c>
      <c r="P21" s="292">
        <f>'Year 4'!$AR$57</f>
        <v>0</v>
      </c>
      <c r="Q21" s="292">
        <f>'Year 4'!$AS$57</f>
        <v>0</v>
      </c>
      <c r="R21" s="292">
        <f>'Year 5'!$AQ$57</f>
        <v>0</v>
      </c>
      <c r="S21" s="292">
        <f>'Year 5'!$AR$57</f>
        <v>0</v>
      </c>
      <c r="T21" s="292">
        <f>'Year 5'!$AS$57</f>
        <v>0</v>
      </c>
      <c r="U21" s="292">
        <f>'Year 6'!$AQ$57</f>
        <v>0</v>
      </c>
      <c r="V21" s="292">
        <f>'Year 6'!$AR$57</f>
        <v>0</v>
      </c>
      <c r="W21" s="292">
        <f>'Year 6'!$AS$57</f>
        <v>0</v>
      </c>
      <c r="X21" s="292">
        <f>'Year 7'!$AQ$57</f>
        <v>0</v>
      </c>
      <c r="Y21" s="292">
        <f>'Year 7'!$AR$57</f>
        <v>0</v>
      </c>
      <c r="Z21" s="292">
        <f>'Year 7'!$AS$57</f>
        <v>0</v>
      </c>
      <c r="AA21" s="285">
        <f t="shared" si="20"/>
        <v>0</v>
      </c>
      <c r="AB21" s="285">
        <f t="shared" si="21"/>
        <v>0</v>
      </c>
      <c r="AC21" s="285">
        <f t="shared" si="22"/>
        <v>0</v>
      </c>
      <c r="AD21" s="285">
        <f t="shared" si="19"/>
        <v>0</v>
      </c>
      <c r="AE21" s="286">
        <f>IF('Cumulative Budget'!$AJ$37&lt;&gt;0, 'Cumulative Budget'!AI21-AD21, 'Cumulative Budget'!AH21-AD21)</f>
        <v>0</v>
      </c>
    </row>
    <row r="22" spans="1:31" x14ac:dyDescent="0.35">
      <c r="A22" s="287" t="s">
        <v>67</v>
      </c>
      <c r="B22" s="288"/>
      <c r="C22" s="288"/>
      <c r="D22" s="288"/>
      <c r="E22" s="288"/>
      <c r="F22" s="292">
        <f>'Year 1'!$AQ$70</f>
        <v>0</v>
      </c>
      <c r="G22" s="292">
        <f>'Year 1'!$AR$70</f>
        <v>0</v>
      </c>
      <c r="H22" s="292">
        <f>'Year 1'!$AS$70</f>
        <v>0</v>
      </c>
      <c r="I22" s="292">
        <f>'Year 2'!$AQ$70</f>
        <v>0</v>
      </c>
      <c r="J22" s="292">
        <f>'Year 2'!$AR$70</f>
        <v>0</v>
      </c>
      <c r="K22" s="292">
        <f>'Year 2'!$AS$70</f>
        <v>0</v>
      </c>
      <c r="L22" s="292">
        <f>'Year 3'!$AQ$70</f>
        <v>0</v>
      </c>
      <c r="M22" s="292">
        <f>'Year 3'!$AR$70</f>
        <v>0</v>
      </c>
      <c r="N22" s="292">
        <f>'Year 3'!$AS$70</f>
        <v>0</v>
      </c>
      <c r="O22" s="292">
        <f>'Year 4'!$AQ$70</f>
        <v>0</v>
      </c>
      <c r="P22" s="292">
        <f>'Year 4'!$AR$70</f>
        <v>0</v>
      </c>
      <c r="Q22" s="292">
        <f>'Year 4'!$AS$70</f>
        <v>0</v>
      </c>
      <c r="R22" s="292">
        <f>'Year 5'!$AQ$70</f>
        <v>0</v>
      </c>
      <c r="S22" s="292">
        <f>'Year 5'!$AR$70</f>
        <v>0</v>
      </c>
      <c r="T22" s="292">
        <f>'Year 5'!$AS$70</f>
        <v>0</v>
      </c>
      <c r="U22" s="292">
        <f>'Year 6'!$AQ$70</f>
        <v>0</v>
      </c>
      <c r="V22" s="292">
        <f>'Year 6'!$AR$70</f>
        <v>0</v>
      </c>
      <c r="W22" s="292">
        <f>'Year 6'!$AS$70</f>
        <v>0</v>
      </c>
      <c r="X22" s="292">
        <f>'Year 7'!$AQ$70</f>
        <v>0</v>
      </c>
      <c r="Y22" s="292">
        <f>'Year 7'!$AR$70</f>
        <v>0</v>
      </c>
      <c r="Z22" s="292">
        <f>'Year 7'!$AS$70</f>
        <v>0</v>
      </c>
      <c r="AA22" s="285">
        <f t="shared" si="20"/>
        <v>0</v>
      </c>
      <c r="AB22" s="285">
        <f t="shared" si="21"/>
        <v>0</v>
      </c>
      <c r="AC22" s="285">
        <f t="shared" si="22"/>
        <v>0</v>
      </c>
      <c r="AD22" s="285">
        <f t="shared" si="19"/>
        <v>0</v>
      </c>
      <c r="AE22" s="286">
        <f>IF('Cumulative Budget'!$AJ$37&lt;&gt;0, 'Cumulative Budget'!AI22-AD22, 'Cumulative Budget'!AH22-AD22)</f>
        <v>0</v>
      </c>
    </row>
    <row r="23" spans="1:31" s="291" customFormat="1" x14ac:dyDescent="0.35">
      <c r="A23" s="289" t="s">
        <v>69</v>
      </c>
      <c r="B23" s="23"/>
      <c r="C23" s="23"/>
      <c r="D23" s="23"/>
      <c r="E23" s="23"/>
      <c r="F23" s="286">
        <f>SUM(F19:F22)</f>
        <v>0</v>
      </c>
      <c r="G23" s="286">
        <f t="shared" ref="G23" si="23">SUM(G19:G22)</f>
        <v>0</v>
      </c>
      <c r="H23" s="286">
        <f>SUM(H19:H22)</f>
        <v>0</v>
      </c>
      <c r="I23" s="286">
        <f>SUM(I19:I22)</f>
        <v>0</v>
      </c>
      <c r="J23" s="286">
        <f>SUM(J19:J22)</f>
        <v>0</v>
      </c>
      <c r="K23" s="286">
        <f>SUM(K19:K22)</f>
        <v>0</v>
      </c>
      <c r="L23" s="286">
        <f>SUM(L19:L22)</f>
        <v>0</v>
      </c>
      <c r="M23" s="286">
        <f t="shared" ref="M23" si="24">SUM(M19:M22)</f>
        <v>0</v>
      </c>
      <c r="N23" s="286">
        <f>SUM(N19:N22)</f>
        <v>0</v>
      </c>
      <c r="O23" s="286">
        <f>SUM(O19:O22)</f>
        <v>0</v>
      </c>
      <c r="P23" s="286">
        <f t="shared" ref="P23" si="25">SUM(P19:P22)</f>
        <v>0</v>
      </c>
      <c r="Q23" s="286">
        <f>SUM(Q19:Q22)</f>
        <v>0</v>
      </c>
      <c r="R23" s="286">
        <f>SUM(R19:R22)</f>
        <v>0</v>
      </c>
      <c r="S23" s="286">
        <f t="shared" ref="S23" si="26">SUM(S19:S22)</f>
        <v>0</v>
      </c>
      <c r="T23" s="286">
        <f>SUM(T19:T22)</f>
        <v>0</v>
      </c>
      <c r="U23" s="286">
        <f>SUM(U19:U22)</f>
        <v>0</v>
      </c>
      <c r="V23" s="286">
        <f t="shared" ref="V23" si="27">SUM(V19:V22)</f>
        <v>0</v>
      </c>
      <c r="W23" s="286">
        <f>SUM(W19:W22)</f>
        <v>0</v>
      </c>
      <c r="X23" s="286">
        <f>SUM(X19:X22)</f>
        <v>0</v>
      </c>
      <c r="Y23" s="286">
        <f t="shared" ref="Y23" si="28">SUM(Y19:Y22)</f>
        <v>0</v>
      </c>
      <c r="Z23" s="286">
        <f>SUM(Z19:Z22)</f>
        <v>0</v>
      </c>
      <c r="AA23" s="286">
        <f t="shared" ref="AA23:AE23" si="29">SUM(AA19:AA22)</f>
        <v>0</v>
      </c>
      <c r="AB23" s="286">
        <f t="shared" si="29"/>
        <v>0</v>
      </c>
      <c r="AC23" s="286">
        <f t="shared" si="29"/>
        <v>0</v>
      </c>
      <c r="AD23" s="286">
        <f t="shared" si="29"/>
        <v>0</v>
      </c>
      <c r="AE23" s="286">
        <f t="shared" si="29"/>
        <v>0</v>
      </c>
    </row>
    <row r="24" spans="1:31" x14ac:dyDescent="0.35">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3"/>
      <c r="AB24" s="23"/>
      <c r="AC24" s="23"/>
      <c r="AD24" s="23"/>
      <c r="AE24" s="291"/>
    </row>
    <row r="25" spans="1:31" s="291" customFormat="1" x14ac:dyDescent="0.35">
      <c r="A25" s="289" t="s">
        <v>37</v>
      </c>
      <c r="B25" s="23"/>
      <c r="C25" s="23"/>
      <c r="D25" s="23"/>
      <c r="E25" s="23"/>
      <c r="F25" s="267">
        <f>'Year 1'!$AQ$76</f>
        <v>0</v>
      </c>
      <c r="G25" s="267">
        <f>'Year 1'!$AR$76</f>
        <v>0</v>
      </c>
      <c r="H25" s="267">
        <v>0</v>
      </c>
      <c r="I25" s="267">
        <f>'Year 2'!$AQ$76</f>
        <v>0</v>
      </c>
      <c r="J25" s="267">
        <f>'Year 2'!$AR$76</f>
        <v>0</v>
      </c>
      <c r="K25" s="267">
        <v>0</v>
      </c>
      <c r="L25" s="267">
        <f>'Year 3'!$AQ$76</f>
        <v>0</v>
      </c>
      <c r="M25" s="267">
        <f>'Year 3'!$AR$76</f>
        <v>0</v>
      </c>
      <c r="N25" s="267">
        <v>0</v>
      </c>
      <c r="O25" s="267">
        <f>'Year 4'!$AQ$76</f>
        <v>0</v>
      </c>
      <c r="P25" s="267">
        <f>'Year 4'!$AR$76</f>
        <v>0</v>
      </c>
      <c r="Q25" s="267">
        <v>0</v>
      </c>
      <c r="R25" s="267">
        <f>'Year 5'!$AQ$76</f>
        <v>0</v>
      </c>
      <c r="S25" s="267">
        <f>'Year 5'!$AR$76</f>
        <v>0</v>
      </c>
      <c r="T25" s="267">
        <v>0</v>
      </c>
      <c r="U25" s="267">
        <f>'Year 6'!$AQ$76</f>
        <v>0</v>
      </c>
      <c r="V25" s="267">
        <f>'Year 6'!$AR$76</f>
        <v>0</v>
      </c>
      <c r="W25" s="267">
        <v>0</v>
      </c>
      <c r="X25" s="267">
        <f>'Year 7'!$AQ$76</f>
        <v>0</v>
      </c>
      <c r="Y25" s="267">
        <f>'Year 7'!$AR$76</f>
        <v>0</v>
      </c>
      <c r="Z25" s="267">
        <v>0</v>
      </c>
      <c r="AA25" s="285">
        <f t="shared" ref="AA25" si="30">SUM(F25, I25, L25, O25, R25, U25, X25)</f>
        <v>0</v>
      </c>
      <c r="AB25" s="285">
        <f t="shared" ref="AB25" si="31">SUM(G25, J25, M25, P25, S25, V25, Y25)</f>
        <v>0</v>
      </c>
      <c r="AC25" s="285">
        <v>0</v>
      </c>
      <c r="AD25" s="285">
        <f>SUM(AA25:AB25)</f>
        <v>0</v>
      </c>
      <c r="AE25" s="286">
        <f>IF('Cumulative Budget'!$AJ$37&lt;&gt;0, 'Cumulative Budget'!AI25-AD25, 'Cumulative Budget'!AH25-AD25)</f>
        <v>0</v>
      </c>
    </row>
    <row r="26" spans="1:31" x14ac:dyDescent="0.35">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3"/>
      <c r="AB26" s="23"/>
      <c r="AC26" s="23"/>
      <c r="AD26" s="23"/>
      <c r="AE26" s="291"/>
    </row>
    <row r="27" spans="1:31" x14ac:dyDescent="0.35">
      <c r="A27" s="287" t="s">
        <v>360</v>
      </c>
      <c r="B27" s="288"/>
      <c r="C27" s="288"/>
      <c r="D27" s="288"/>
      <c r="E27" s="288"/>
      <c r="F27" s="268">
        <f>'Year 1'!$AQ$78</f>
        <v>0</v>
      </c>
      <c r="G27" s="288"/>
      <c r="H27" s="288"/>
      <c r="I27" s="268">
        <f>'Year 2'!$AQ$78</f>
        <v>0</v>
      </c>
      <c r="J27" s="288"/>
      <c r="K27" s="288"/>
      <c r="L27" s="268">
        <f>'Year 3'!$AQ$78</f>
        <v>0</v>
      </c>
      <c r="M27" s="288"/>
      <c r="N27" s="288"/>
      <c r="O27" s="268">
        <f>'Year 4'!$AQ$78</f>
        <v>0</v>
      </c>
      <c r="P27" s="288"/>
      <c r="Q27" s="288"/>
      <c r="R27" s="268">
        <f>'Year 5'!$AQ$78</f>
        <v>0</v>
      </c>
      <c r="S27" s="288"/>
      <c r="T27" s="288"/>
      <c r="U27" s="268">
        <f>'Year 6'!$AQ$78</f>
        <v>0</v>
      </c>
      <c r="V27" s="288"/>
      <c r="W27" s="288"/>
      <c r="X27" s="268">
        <f>'Year 7'!$AQ$78</f>
        <v>0</v>
      </c>
      <c r="Y27" s="288"/>
      <c r="Z27" s="288"/>
      <c r="AA27" s="285">
        <f>SUM(F27, I27, L27, O27, R27, U27, X27)</f>
        <v>0</v>
      </c>
      <c r="AB27" s="279"/>
      <c r="AC27" s="279"/>
      <c r="AD27" s="347">
        <f>SUM(AA27:AC28)</f>
        <v>0</v>
      </c>
      <c r="AE27" s="348">
        <v>0</v>
      </c>
    </row>
    <row r="28" spans="1:31" x14ac:dyDescent="0.35">
      <c r="A28" s="287" t="s">
        <v>38</v>
      </c>
      <c r="B28" s="288"/>
      <c r="C28" s="288"/>
      <c r="D28" s="288"/>
      <c r="E28" s="288"/>
      <c r="F28" s="288"/>
      <c r="G28" s="292">
        <f>'Year 1'!$AR$78</f>
        <v>0</v>
      </c>
      <c r="H28" s="292">
        <f>'Year 1'!$AS$78</f>
        <v>0</v>
      </c>
      <c r="I28" s="288"/>
      <c r="J28" s="292">
        <f>'Year 2'!$AR$78</f>
        <v>0</v>
      </c>
      <c r="K28" s="292">
        <f>'Year 2'!$AS$78</f>
        <v>0</v>
      </c>
      <c r="L28" s="288"/>
      <c r="M28" s="292">
        <f>'Year 3'!$AR$78</f>
        <v>0</v>
      </c>
      <c r="N28" s="292">
        <f>'Year 3'!$AS$78</f>
        <v>0</v>
      </c>
      <c r="O28" s="288"/>
      <c r="P28" s="292">
        <f>'Year 4'!$AR$78</f>
        <v>0</v>
      </c>
      <c r="Q28" s="292">
        <f>'Year 4'!$AS$78</f>
        <v>0</v>
      </c>
      <c r="R28" s="288"/>
      <c r="S28" s="292">
        <f>'Year 5'!$AR$78</f>
        <v>0</v>
      </c>
      <c r="T28" s="292">
        <f>'Year 5'!$AS$78</f>
        <v>0</v>
      </c>
      <c r="U28" s="288"/>
      <c r="V28" s="292">
        <f>'Year 6'!$AR$78</f>
        <v>0</v>
      </c>
      <c r="W28" s="292">
        <f>'Year 6'!$AS$78</f>
        <v>0</v>
      </c>
      <c r="X28" s="288"/>
      <c r="Y28" s="292">
        <f>'Year 7'!$AR$78</f>
        <v>0</v>
      </c>
      <c r="Z28" s="292">
        <f>'Year 7'!$AS$78</f>
        <v>0</v>
      </c>
      <c r="AA28" s="279"/>
      <c r="AB28" s="285">
        <f>SUM(G28, J28, M28, P28, S28, V28, Y28)</f>
        <v>0</v>
      </c>
      <c r="AC28" s="285">
        <f>SUM(H28, K28, N28, Q28, T28, W28, Z28)</f>
        <v>0</v>
      </c>
      <c r="AD28" s="347"/>
      <c r="AE28" s="348"/>
    </row>
    <row r="29" spans="1:31" x14ac:dyDescent="0.35">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3"/>
      <c r="AB29" s="23"/>
      <c r="AC29" s="23"/>
      <c r="AD29" s="23"/>
      <c r="AE29" s="291"/>
    </row>
    <row r="30" spans="1:31" x14ac:dyDescent="0.35">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3"/>
      <c r="AB30" s="23"/>
      <c r="AC30" s="23"/>
      <c r="AD30" s="23"/>
      <c r="AE30" s="291"/>
    </row>
    <row r="31" spans="1:31" s="281" customFormat="1" x14ac:dyDescent="0.35">
      <c r="A31" s="293"/>
      <c r="B31" s="294"/>
      <c r="C31" s="294"/>
      <c r="D31" s="294"/>
      <c r="E31" s="294"/>
      <c r="F31" s="334" t="s">
        <v>43</v>
      </c>
      <c r="G31" s="334"/>
      <c r="H31" s="334"/>
      <c r="I31" s="334" t="s">
        <v>47</v>
      </c>
      <c r="J31" s="334"/>
      <c r="K31" s="334"/>
      <c r="L31" s="334" t="s">
        <v>46</v>
      </c>
      <c r="M31" s="334"/>
      <c r="N31" s="334"/>
      <c r="O31" s="334" t="s">
        <v>45</v>
      </c>
      <c r="P31" s="334"/>
      <c r="Q31" s="334"/>
      <c r="R31" s="334" t="s">
        <v>44</v>
      </c>
      <c r="S31" s="334"/>
      <c r="T31" s="334"/>
      <c r="U31" s="334" t="s">
        <v>210</v>
      </c>
      <c r="V31" s="334"/>
      <c r="W31" s="334"/>
      <c r="X31" s="334" t="s">
        <v>213</v>
      </c>
      <c r="Y31" s="334"/>
      <c r="Z31" s="334"/>
      <c r="AA31" s="334" t="s">
        <v>349</v>
      </c>
      <c r="AB31" s="334"/>
      <c r="AC31" s="334"/>
      <c r="AD31" s="334"/>
      <c r="AE31" s="296" t="s">
        <v>350</v>
      </c>
    </row>
    <row r="32" spans="1:31" x14ac:dyDescent="0.35">
      <c r="A32" s="289" t="s">
        <v>57</v>
      </c>
      <c r="B32" s="288"/>
      <c r="C32" s="288"/>
      <c r="D32" s="288"/>
      <c r="E32" s="288"/>
      <c r="F32" s="349">
        <f>SUM(F27, G28, H28)</f>
        <v>0</v>
      </c>
      <c r="G32" s="349"/>
      <c r="H32" s="349"/>
      <c r="I32" s="349">
        <f t="shared" ref="I32" si="32">SUM(I27, J28, K28)</f>
        <v>0</v>
      </c>
      <c r="J32" s="349"/>
      <c r="K32" s="349"/>
      <c r="L32" s="349">
        <f t="shared" ref="L32" si="33">SUM(L27, M28, N28)</f>
        <v>0</v>
      </c>
      <c r="M32" s="349"/>
      <c r="N32" s="349"/>
      <c r="O32" s="349">
        <f t="shared" ref="O32" si="34">SUM(O27, P28, Q28)</f>
        <v>0</v>
      </c>
      <c r="P32" s="349"/>
      <c r="Q32" s="349"/>
      <c r="R32" s="349">
        <f t="shared" ref="R32" si="35">SUM(R27, S28, T28)</f>
        <v>0</v>
      </c>
      <c r="S32" s="349"/>
      <c r="T32" s="349"/>
      <c r="U32" s="349">
        <f t="shared" ref="U32" si="36">SUM(U27, V28, W28)</f>
        <v>0</v>
      </c>
      <c r="V32" s="349"/>
      <c r="W32" s="349"/>
      <c r="X32" s="349">
        <f>SUM(X27, Y28, Z28)</f>
        <v>0</v>
      </c>
      <c r="Y32" s="349"/>
      <c r="Z32" s="349"/>
      <c r="AA32" s="348">
        <f>SUM(F32:Z32)</f>
        <v>0</v>
      </c>
      <c r="AB32" s="348"/>
      <c r="AC32" s="348"/>
      <c r="AD32" s="348"/>
      <c r="AE32" s="286">
        <f>SUM(AE27:AE28)</f>
        <v>0</v>
      </c>
    </row>
    <row r="33" spans="1:30" x14ac:dyDescent="0.35">
      <c r="A33" s="23"/>
      <c r="B33" s="288"/>
      <c r="C33" s="288"/>
      <c r="D33" s="288"/>
      <c r="E33" s="288"/>
      <c r="F33" s="297"/>
      <c r="G33" s="297"/>
      <c r="H33" s="297"/>
      <c r="I33" s="298"/>
      <c r="J33" s="298"/>
      <c r="K33" s="298"/>
      <c r="L33" s="298"/>
      <c r="M33" s="298"/>
      <c r="N33" s="298"/>
      <c r="O33" s="298"/>
      <c r="P33" s="298"/>
      <c r="Q33" s="298"/>
      <c r="R33" s="298"/>
      <c r="S33" s="298"/>
      <c r="T33" s="298"/>
      <c r="U33" s="298"/>
      <c r="V33" s="298"/>
      <c r="W33" s="298"/>
      <c r="X33" s="298"/>
      <c r="Y33" s="298"/>
      <c r="Z33" s="298"/>
      <c r="AA33" s="288"/>
      <c r="AB33" s="288"/>
      <c r="AC33" s="288"/>
      <c r="AD33" s="288"/>
    </row>
    <row r="34" spans="1:30" ht="16" thickBot="1" x14ac:dyDescent="0.4">
      <c r="A34" s="23"/>
      <c r="B34" s="288"/>
      <c r="C34" s="288"/>
      <c r="D34" s="288"/>
      <c r="E34" s="288"/>
      <c r="F34" s="298"/>
      <c r="G34" s="299"/>
      <c r="H34" s="299"/>
      <c r="I34" s="299"/>
      <c r="J34" s="298"/>
      <c r="K34" s="298"/>
      <c r="L34" s="298"/>
      <c r="M34" s="298"/>
      <c r="N34" s="298"/>
      <c r="O34" s="298"/>
      <c r="P34" s="298"/>
      <c r="Q34" s="298"/>
      <c r="R34" s="298"/>
      <c r="S34" s="298"/>
      <c r="T34" s="298"/>
      <c r="U34" s="298"/>
      <c r="V34" s="298"/>
      <c r="W34" s="298"/>
      <c r="X34" s="298"/>
      <c r="Y34" s="298"/>
      <c r="Z34" s="298"/>
      <c r="AA34" s="288"/>
      <c r="AB34" s="288"/>
      <c r="AC34" s="288"/>
      <c r="AD34" s="288"/>
    </row>
    <row r="35" spans="1:30" x14ac:dyDescent="0.35">
      <c r="A35" s="345" t="s">
        <v>448</v>
      </c>
      <c r="B35" s="346"/>
      <c r="C35" s="346"/>
      <c r="D35" s="346"/>
      <c r="E35" s="346"/>
      <c r="F35" s="357"/>
      <c r="G35" s="362">
        <f>AD25</f>
        <v>0</v>
      </c>
      <c r="H35" s="363"/>
      <c r="I35" s="301"/>
      <c r="L35" s="298"/>
      <c r="M35" s="298"/>
      <c r="N35" s="298"/>
      <c r="O35" s="298"/>
      <c r="P35" s="298"/>
      <c r="Q35" s="298"/>
      <c r="R35" s="298"/>
      <c r="S35" s="298"/>
      <c r="T35" s="298"/>
      <c r="U35" s="298"/>
      <c r="V35" s="298"/>
      <c r="W35" s="298"/>
      <c r="X35" s="298"/>
      <c r="Y35" s="298"/>
      <c r="Z35" s="298"/>
      <c r="AA35" s="288"/>
      <c r="AB35" s="288"/>
      <c r="AC35" s="288"/>
      <c r="AD35" s="288"/>
    </row>
    <row r="36" spans="1:30" x14ac:dyDescent="0.35">
      <c r="A36" s="358" t="s">
        <v>351</v>
      </c>
      <c r="B36" s="359"/>
      <c r="C36" s="359"/>
      <c r="D36" s="359"/>
      <c r="E36" s="359"/>
      <c r="F36" s="359"/>
      <c r="G36" s="352">
        <f>AA27</f>
        <v>0</v>
      </c>
      <c r="H36" s="353"/>
      <c r="I36" s="298"/>
      <c r="J36" s="298"/>
      <c r="K36" s="298"/>
      <c r="L36" s="288"/>
      <c r="M36" s="288"/>
      <c r="N36" s="288"/>
      <c r="O36" s="288"/>
      <c r="P36" s="288"/>
      <c r="Q36" s="288"/>
      <c r="R36" s="288"/>
      <c r="S36" s="288"/>
      <c r="T36" s="288"/>
      <c r="U36" s="288"/>
      <c r="V36" s="288"/>
      <c r="W36" s="288"/>
      <c r="X36" s="288"/>
      <c r="Y36" s="288"/>
      <c r="Z36" s="288"/>
      <c r="AA36" s="288"/>
      <c r="AB36" s="288"/>
      <c r="AC36" s="288"/>
      <c r="AD36" s="288"/>
    </row>
    <row r="37" spans="1:30" x14ac:dyDescent="0.35">
      <c r="A37" s="358" t="s">
        <v>39</v>
      </c>
      <c r="B37" s="359"/>
      <c r="C37" s="359"/>
      <c r="D37" s="359"/>
      <c r="E37" s="359"/>
      <c r="F37" s="359"/>
      <c r="G37" s="352">
        <f>AB28</f>
        <v>0</v>
      </c>
      <c r="H37" s="353"/>
      <c r="I37" s="298"/>
      <c r="J37" s="298"/>
      <c r="K37" s="298"/>
      <c r="L37" s="288"/>
      <c r="M37" s="288"/>
      <c r="N37" s="288"/>
      <c r="O37" s="288"/>
      <c r="P37" s="288"/>
      <c r="Q37" s="288"/>
      <c r="R37" s="288"/>
      <c r="S37" s="288"/>
      <c r="T37" s="288"/>
      <c r="U37" s="288"/>
      <c r="V37" s="288"/>
      <c r="W37" s="288"/>
      <c r="X37" s="288"/>
      <c r="Y37" s="288"/>
      <c r="Z37" s="288"/>
      <c r="AA37" s="288"/>
      <c r="AB37" s="288"/>
      <c r="AC37" s="288"/>
      <c r="AD37" s="288"/>
    </row>
    <row r="38" spans="1:30" x14ac:dyDescent="0.35">
      <c r="A38" s="343" t="s">
        <v>40</v>
      </c>
      <c r="B38" s="344"/>
      <c r="C38" s="344"/>
      <c r="D38" s="344"/>
      <c r="E38" s="344"/>
      <c r="F38" s="360"/>
      <c r="G38" s="352">
        <f>AC28</f>
        <v>0</v>
      </c>
      <c r="H38" s="353"/>
      <c r="I38" s="298"/>
      <c r="J38" s="298"/>
      <c r="K38" s="298"/>
      <c r="L38" s="288"/>
      <c r="M38" s="288"/>
      <c r="N38" s="288"/>
      <c r="O38" s="288"/>
      <c r="P38" s="288"/>
      <c r="Q38" s="288"/>
      <c r="R38" s="288"/>
      <c r="S38" s="288"/>
      <c r="T38" s="288"/>
      <c r="U38" s="288"/>
      <c r="V38" s="288"/>
      <c r="W38" s="288"/>
      <c r="X38" s="288"/>
      <c r="Y38" s="288"/>
      <c r="Z38" s="288"/>
      <c r="AA38" s="288"/>
      <c r="AB38" s="288"/>
      <c r="AC38" s="288"/>
      <c r="AD38" s="288"/>
    </row>
    <row r="39" spans="1:30" x14ac:dyDescent="0.35">
      <c r="A39" s="343" t="s">
        <v>183</v>
      </c>
      <c r="B39" s="344"/>
      <c r="C39" s="344"/>
      <c r="D39" s="344"/>
      <c r="E39" s="344"/>
      <c r="F39" s="360"/>
      <c r="G39" s="352">
        <f>SUM(G37:H38)</f>
        <v>0</v>
      </c>
      <c r="H39" s="353"/>
      <c r="I39" s="298"/>
      <c r="J39" s="298"/>
      <c r="K39" s="298"/>
      <c r="L39" s="288"/>
      <c r="M39" s="288"/>
      <c r="N39" s="288"/>
      <c r="O39" s="288"/>
      <c r="P39" s="288"/>
      <c r="Q39" s="288"/>
      <c r="R39" s="288"/>
      <c r="S39" s="288"/>
      <c r="T39" s="288"/>
      <c r="U39" s="288"/>
      <c r="V39" s="288"/>
      <c r="W39" s="288"/>
      <c r="X39" s="288"/>
      <c r="Y39" s="288"/>
      <c r="Z39" s="288"/>
      <c r="AA39" s="288"/>
      <c r="AB39" s="288"/>
      <c r="AC39" s="288"/>
      <c r="AD39" s="288"/>
    </row>
    <row r="40" spans="1:30" x14ac:dyDescent="0.35">
      <c r="A40" s="343" t="s">
        <v>42</v>
      </c>
      <c r="B40" s="344"/>
      <c r="C40" s="344"/>
      <c r="D40" s="344"/>
      <c r="E40" s="344"/>
      <c r="F40" s="360"/>
      <c r="G40" s="354" t="e">
        <f>G38/G39</f>
        <v>#DIV/0!</v>
      </c>
      <c r="H40" s="355"/>
      <c r="I40" s="301"/>
      <c r="J40" s="298"/>
      <c r="K40" s="298"/>
      <c r="L40" s="288"/>
      <c r="M40" s="288"/>
      <c r="N40" s="288"/>
      <c r="O40" s="288"/>
      <c r="P40" s="288"/>
      <c r="Q40" s="288"/>
      <c r="R40" s="288"/>
      <c r="S40" s="288"/>
      <c r="T40" s="288"/>
      <c r="U40" s="288"/>
      <c r="V40" s="288"/>
      <c r="W40" s="288"/>
      <c r="X40" s="288"/>
      <c r="Y40" s="288"/>
      <c r="Z40" s="288"/>
      <c r="AA40" s="288"/>
      <c r="AB40" s="288"/>
      <c r="AC40" s="288"/>
      <c r="AD40" s="288"/>
    </row>
    <row r="41" spans="1:30" x14ac:dyDescent="0.35">
      <c r="A41" s="343" t="s">
        <v>138</v>
      </c>
      <c r="B41" s="344"/>
      <c r="C41" s="344"/>
      <c r="D41" s="344"/>
      <c r="E41" s="344"/>
      <c r="F41" s="360"/>
      <c r="G41" s="352"/>
      <c r="H41" s="353"/>
      <c r="I41" s="302"/>
      <c r="J41" s="298"/>
      <c r="K41" s="298"/>
      <c r="L41" s="288"/>
      <c r="M41" s="288"/>
      <c r="N41" s="288"/>
      <c r="O41" s="288"/>
      <c r="P41" s="288"/>
      <c r="Q41" s="288"/>
      <c r="R41" s="288"/>
      <c r="S41" s="288"/>
      <c r="T41" s="288"/>
      <c r="U41" s="288"/>
      <c r="V41" s="288"/>
      <c r="W41" s="288"/>
      <c r="X41" s="288"/>
      <c r="Y41" s="288"/>
      <c r="Z41" s="288"/>
      <c r="AA41" s="288"/>
      <c r="AB41" s="288"/>
      <c r="AC41" s="288"/>
      <c r="AD41" s="288"/>
    </row>
    <row r="42" spans="1:30" ht="16" thickBot="1" x14ac:dyDescent="0.4">
      <c r="A42" s="341" t="s">
        <v>56</v>
      </c>
      <c r="B42" s="342"/>
      <c r="C42" s="342"/>
      <c r="D42" s="342"/>
      <c r="E42" s="342"/>
      <c r="F42" s="361"/>
      <c r="G42" s="350"/>
      <c r="H42" s="351"/>
      <c r="I42" s="298"/>
      <c r="J42" s="298"/>
      <c r="K42" s="298"/>
      <c r="L42" s="288"/>
      <c r="M42" s="288"/>
      <c r="N42" s="288"/>
      <c r="O42" s="288"/>
      <c r="P42" s="288"/>
      <c r="Q42" s="288"/>
      <c r="R42" s="288"/>
      <c r="S42" s="288"/>
      <c r="T42" s="288"/>
      <c r="U42" s="288"/>
      <c r="V42" s="288"/>
      <c r="W42" s="288"/>
      <c r="X42" s="288"/>
      <c r="Y42" s="288"/>
      <c r="Z42" s="288"/>
      <c r="AA42" s="288"/>
      <c r="AB42" s="288"/>
      <c r="AC42" s="288"/>
      <c r="AD42" s="288"/>
    </row>
    <row r="43" spans="1:30" x14ac:dyDescent="0.35">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row>
    <row r="44" spans="1:30" x14ac:dyDescent="0.3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row>
    <row r="45" spans="1:30" x14ac:dyDescent="0.35">
      <c r="H45" s="2" t="e">
        <f>G36/G36</f>
        <v>#DIV/0!</v>
      </c>
    </row>
    <row r="46" spans="1:30" x14ac:dyDescent="0.35">
      <c r="H46" s="2" t="s">
        <v>139</v>
      </c>
    </row>
    <row r="47" spans="1:30" x14ac:dyDescent="0.35">
      <c r="G47" s="303"/>
      <c r="H47" s="303" t="e">
        <f>G39/G36</f>
        <v>#DIV/0!</v>
      </c>
    </row>
  </sheetData>
  <sheetProtection algorithmName="SHA-512" hashValue="hwCwxqjXJLVb9A3L4l4mTd7S8twa7xHvQSrp2XHyCw+gfQelGQ5VmG4nyQLjIvo5rZSihyjPpK3cV+Y8kKk4+Q==" saltValue="mAs/Q2FuSw3Sg4cs907SBg==" spinCount="100000" sheet="1" objects="1" scenarios="1" formatCells="0" formatColumns="0" formatRows="0"/>
  <mergeCells count="50">
    <mergeCell ref="A41:F41"/>
    <mergeCell ref="A42:F42"/>
    <mergeCell ref="A38:F38"/>
    <mergeCell ref="A39:F39"/>
    <mergeCell ref="G35:H35"/>
    <mergeCell ref="G36:H36"/>
    <mergeCell ref="E5:O5"/>
    <mergeCell ref="E6:O6"/>
    <mergeCell ref="E7:O7"/>
    <mergeCell ref="AE11:AE12"/>
    <mergeCell ref="F3:J3"/>
    <mergeCell ref="AA11:AA12"/>
    <mergeCell ref="AB11:AB12"/>
    <mergeCell ref="AC11:AC12"/>
    <mergeCell ref="G42:H42"/>
    <mergeCell ref="F32:H32"/>
    <mergeCell ref="F31:H31"/>
    <mergeCell ref="F11:H11"/>
    <mergeCell ref="I11:K11"/>
    <mergeCell ref="I31:K31"/>
    <mergeCell ref="I32:K32"/>
    <mergeCell ref="G37:H37"/>
    <mergeCell ref="G38:H38"/>
    <mergeCell ref="G39:H39"/>
    <mergeCell ref="G40:H40"/>
    <mergeCell ref="G41:H41"/>
    <mergeCell ref="A35:F35"/>
    <mergeCell ref="A36:F36"/>
    <mergeCell ref="A37:F37"/>
    <mergeCell ref="A40:F40"/>
    <mergeCell ref="L31:N31"/>
    <mergeCell ref="L32:N32"/>
    <mergeCell ref="L11:N11"/>
    <mergeCell ref="O11:Q11"/>
    <mergeCell ref="O31:Q31"/>
    <mergeCell ref="O32:Q32"/>
    <mergeCell ref="X11:Z11"/>
    <mergeCell ref="X31:Z31"/>
    <mergeCell ref="X32:Z32"/>
    <mergeCell ref="R11:T11"/>
    <mergeCell ref="R31:T31"/>
    <mergeCell ref="R32:T32"/>
    <mergeCell ref="U11:W11"/>
    <mergeCell ref="U31:W31"/>
    <mergeCell ref="U32:W32"/>
    <mergeCell ref="AD11:AD12"/>
    <mergeCell ref="AD27:AD28"/>
    <mergeCell ref="AE27:AE28"/>
    <mergeCell ref="AA31:AD31"/>
    <mergeCell ref="AA32:AD32"/>
  </mergeCells>
  <conditionalFormatting sqref="F32 I32 L32 O32 R32 U32 X32">
    <cfRule type="expression" dxfId="111" priority="18">
      <formula>($G$28-$F$27)&lt;0</formula>
    </cfRule>
  </conditionalFormatting>
  <conditionalFormatting sqref="G39">
    <cfRule type="cellIs" dxfId="110"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S231"/>
  <sheetViews>
    <sheetView zoomScale="60" zoomScaleNormal="60" workbookViewId="0">
      <selection activeCell="C6" sqref="C6:M6"/>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7" width="4.81640625" style="3" hidden="1" customWidth="1"/>
    <col min="18" max="18" width="51.5429687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3.816406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4" width="4.8164062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2.816406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customWidth="1"/>
    <col min="49" max="51" width="8.54296875" style="3" customWidth="1"/>
    <col min="52" max="16384" width="8.54296875" style="3"/>
  </cols>
  <sheetData>
    <row r="1" spans="1:47" x14ac:dyDescent="0.35">
      <c r="F1" s="3"/>
      <c r="G1" s="3"/>
    </row>
    <row r="2" spans="1:47" ht="16" thickBot="1" x14ac:dyDescent="0.4">
      <c r="F2" s="3"/>
      <c r="G2" s="3"/>
    </row>
    <row r="3" spans="1:47" s="21" customFormat="1" x14ac:dyDescent="0.35">
      <c r="A3" s="453" t="s">
        <v>92</v>
      </c>
      <c r="B3" s="454"/>
      <c r="C3" s="454"/>
      <c r="D3" s="454"/>
      <c r="E3" s="454"/>
      <c r="F3" s="454"/>
      <c r="G3" s="454"/>
      <c r="H3" s="454"/>
      <c r="I3" s="454"/>
      <c r="J3" s="454"/>
      <c r="K3" s="454"/>
      <c r="L3" s="454"/>
      <c r="M3" s="455"/>
      <c r="P3" s="415" t="s">
        <v>214</v>
      </c>
      <c r="Q3" s="416"/>
      <c r="R3" s="416"/>
      <c r="S3" s="416"/>
      <c r="T3" s="416"/>
      <c r="U3" s="416"/>
      <c r="V3" s="416"/>
      <c r="W3" s="416"/>
      <c r="X3" s="416"/>
      <c r="Y3" s="416"/>
      <c r="Z3" s="416"/>
      <c r="AA3" s="416"/>
      <c r="AB3" s="416"/>
      <c r="AC3" s="416"/>
      <c r="AD3" s="417"/>
      <c r="AG3" s="412" t="s">
        <v>97</v>
      </c>
      <c r="AH3" s="412"/>
      <c r="AI3" s="412"/>
      <c r="AJ3" s="412"/>
      <c r="AK3" s="412"/>
      <c r="AL3" s="412"/>
      <c r="AM3" s="412"/>
      <c r="AN3" s="412"/>
      <c r="AO3" s="412"/>
      <c r="AP3" s="412"/>
      <c r="AQ3" s="412"/>
      <c r="AR3" s="412"/>
      <c r="AS3" s="412"/>
      <c r="AT3" s="412"/>
      <c r="AU3" s="412"/>
    </row>
    <row r="4" spans="1:47" s="21" customFormat="1" x14ac:dyDescent="0.35">
      <c r="A4" s="418" t="s">
        <v>3</v>
      </c>
      <c r="B4" s="371"/>
      <c r="C4" s="371"/>
      <c r="D4" s="371"/>
      <c r="E4" s="371"/>
      <c r="F4" s="371"/>
      <c r="G4" s="371"/>
      <c r="H4" s="371"/>
      <c r="I4" s="371"/>
      <c r="J4" s="371"/>
      <c r="K4" s="371"/>
      <c r="L4" s="371"/>
      <c r="M4" s="419"/>
      <c r="P4" s="418" t="s">
        <v>3</v>
      </c>
      <c r="Q4" s="371"/>
      <c r="R4" s="371"/>
      <c r="S4" s="371"/>
      <c r="T4" s="371"/>
      <c r="U4" s="371"/>
      <c r="V4" s="371"/>
      <c r="W4" s="371"/>
      <c r="X4" s="371"/>
      <c r="Y4" s="371"/>
      <c r="Z4" s="371"/>
      <c r="AA4" s="371"/>
      <c r="AB4" s="371"/>
      <c r="AC4" s="371"/>
      <c r="AD4" s="419"/>
      <c r="AG4" s="371" t="s">
        <v>3</v>
      </c>
      <c r="AH4" s="371"/>
      <c r="AI4" s="371"/>
      <c r="AJ4" s="371"/>
      <c r="AK4" s="371"/>
      <c r="AL4" s="371"/>
      <c r="AM4" s="371"/>
      <c r="AN4" s="371"/>
      <c r="AO4" s="371"/>
      <c r="AP4" s="371"/>
      <c r="AQ4" s="371"/>
      <c r="AR4" s="371"/>
      <c r="AS4" s="371"/>
      <c r="AT4" s="371"/>
      <c r="AU4" s="371"/>
    </row>
    <row r="5" spans="1:47" s="96" customFormat="1" x14ac:dyDescent="0.35">
      <c r="A5" s="365" t="s">
        <v>89</v>
      </c>
      <c r="B5" s="366"/>
      <c r="C5" s="413"/>
      <c r="D5" s="413"/>
      <c r="E5" s="413"/>
      <c r="F5" s="413"/>
      <c r="G5" s="100" t="s">
        <v>90</v>
      </c>
      <c r="H5" s="413"/>
      <c r="I5" s="413"/>
      <c r="J5" s="413"/>
      <c r="K5" s="413"/>
      <c r="L5" s="413"/>
      <c r="M5" s="420"/>
      <c r="P5" s="365" t="s">
        <v>89</v>
      </c>
      <c r="Q5" s="366"/>
      <c r="R5" s="366"/>
      <c r="S5" s="413"/>
      <c r="T5" s="413"/>
      <c r="U5" s="413"/>
      <c r="V5" s="413"/>
      <c r="W5" s="100" t="s">
        <v>90</v>
      </c>
      <c r="X5" s="413"/>
      <c r="Y5" s="413"/>
      <c r="Z5" s="413"/>
      <c r="AA5" s="413"/>
      <c r="AB5" s="413"/>
      <c r="AC5" s="413"/>
      <c r="AD5" s="420"/>
      <c r="AG5" s="366" t="s">
        <v>89</v>
      </c>
      <c r="AH5" s="366"/>
      <c r="AI5" s="366"/>
      <c r="AJ5" s="413"/>
      <c r="AK5" s="413"/>
      <c r="AL5" s="413"/>
      <c r="AM5" s="413"/>
      <c r="AN5" s="100" t="s">
        <v>90</v>
      </c>
      <c r="AO5" s="413"/>
      <c r="AP5" s="413"/>
      <c r="AQ5" s="413"/>
      <c r="AR5" s="413"/>
      <c r="AS5" s="413"/>
      <c r="AT5" s="413"/>
      <c r="AU5" s="413"/>
    </row>
    <row r="6" spans="1:47" s="96" customFormat="1" x14ac:dyDescent="0.35">
      <c r="A6" s="365" t="s">
        <v>0</v>
      </c>
      <c r="B6" s="366"/>
      <c r="C6" s="414"/>
      <c r="D6" s="414"/>
      <c r="E6" s="414"/>
      <c r="F6" s="414"/>
      <c r="G6" s="414"/>
      <c r="H6" s="414"/>
      <c r="I6" s="414"/>
      <c r="J6" s="414"/>
      <c r="K6" s="414"/>
      <c r="L6" s="414"/>
      <c r="M6" s="422"/>
      <c r="P6" s="365" t="s">
        <v>0</v>
      </c>
      <c r="Q6" s="366"/>
      <c r="R6" s="366"/>
      <c r="S6" s="414"/>
      <c r="T6" s="414"/>
      <c r="U6" s="414"/>
      <c r="V6" s="414"/>
      <c r="W6" s="414"/>
      <c r="X6" s="414"/>
      <c r="Y6" s="414"/>
      <c r="Z6" s="414"/>
      <c r="AA6" s="414"/>
      <c r="AB6" s="414"/>
      <c r="AC6" s="414"/>
      <c r="AD6" s="422"/>
      <c r="AG6" s="366" t="s">
        <v>0</v>
      </c>
      <c r="AH6" s="366"/>
      <c r="AI6" s="366"/>
      <c r="AJ6" s="414"/>
      <c r="AK6" s="414"/>
      <c r="AL6" s="414"/>
      <c r="AM6" s="414"/>
      <c r="AN6" s="414"/>
      <c r="AO6" s="414"/>
      <c r="AP6" s="414"/>
      <c r="AQ6" s="414"/>
      <c r="AR6" s="414"/>
      <c r="AS6" s="414"/>
      <c r="AT6" s="414"/>
      <c r="AU6" s="414"/>
    </row>
    <row r="7" spans="1:47" s="96" customFormat="1" x14ac:dyDescent="0.35">
      <c r="A7" s="365" t="s">
        <v>91</v>
      </c>
      <c r="B7" s="366"/>
      <c r="C7" s="414"/>
      <c r="D7" s="414"/>
      <c r="E7" s="414"/>
      <c r="F7" s="414"/>
      <c r="G7" s="414"/>
      <c r="H7" s="414"/>
      <c r="I7" s="414"/>
      <c r="J7" s="414"/>
      <c r="K7" s="414"/>
      <c r="L7" s="414"/>
      <c r="M7" s="422"/>
      <c r="P7" s="365" t="s">
        <v>91</v>
      </c>
      <c r="Q7" s="366"/>
      <c r="R7" s="366"/>
      <c r="S7" s="414"/>
      <c r="T7" s="414"/>
      <c r="U7" s="414"/>
      <c r="V7" s="414"/>
      <c r="W7" s="414"/>
      <c r="X7" s="414"/>
      <c r="Y7" s="414"/>
      <c r="Z7" s="414"/>
      <c r="AA7" s="414"/>
      <c r="AB7" s="414"/>
      <c r="AC7" s="414"/>
      <c r="AD7" s="422"/>
      <c r="AG7" s="366" t="s">
        <v>91</v>
      </c>
      <c r="AH7" s="366"/>
      <c r="AI7" s="366"/>
      <c r="AJ7" s="414"/>
      <c r="AK7" s="414"/>
      <c r="AL7" s="414"/>
      <c r="AM7" s="414"/>
      <c r="AN7" s="414"/>
      <c r="AO7" s="414"/>
      <c r="AP7" s="414"/>
      <c r="AQ7" s="414"/>
      <c r="AR7" s="414"/>
      <c r="AS7" s="414"/>
      <c r="AT7" s="414"/>
      <c r="AU7" s="414"/>
    </row>
    <row r="8" spans="1:47" s="96" customFormat="1" ht="16" thickBot="1" x14ac:dyDescent="0.4">
      <c r="A8" s="423" t="s">
        <v>2</v>
      </c>
      <c r="B8" s="424"/>
      <c r="C8" s="425"/>
      <c r="D8" s="425"/>
      <c r="E8" s="425"/>
      <c r="F8" s="425"/>
      <c r="G8" s="425"/>
      <c r="H8" s="425"/>
      <c r="I8" s="425"/>
      <c r="J8" s="425"/>
      <c r="K8" s="425"/>
      <c r="L8" s="425"/>
      <c r="M8" s="426"/>
      <c r="P8" s="423" t="s">
        <v>2</v>
      </c>
      <c r="Q8" s="424"/>
      <c r="R8" s="424"/>
      <c r="S8" s="425"/>
      <c r="T8" s="425"/>
      <c r="U8" s="425"/>
      <c r="V8" s="425"/>
      <c r="W8" s="425"/>
      <c r="X8" s="425"/>
      <c r="Y8" s="425"/>
      <c r="Z8" s="425"/>
      <c r="AA8" s="425"/>
      <c r="AB8" s="425"/>
      <c r="AC8" s="425"/>
      <c r="AD8" s="426"/>
      <c r="AG8" s="366" t="s">
        <v>2</v>
      </c>
      <c r="AH8" s="366"/>
      <c r="AI8" s="366"/>
      <c r="AJ8" s="414"/>
      <c r="AK8" s="414"/>
      <c r="AL8" s="414"/>
      <c r="AM8" s="414"/>
      <c r="AN8" s="414"/>
      <c r="AO8" s="414"/>
      <c r="AP8" s="414"/>
      <c r="AQ8" s="414"/>
      <c r="AR8" s="414"/>
      <c r="AS8" s="414"/>
      <c r="AT8" s="414"/>
      <c r="AU8" s="414"/>
    </row>
    <row r="9" spans="1:47" ht="16" thickBot="1" x14ac:dyDescent="0.4">
      <c r="F9" s="3"/>
      <c r="G9" s="3"/>
    </row>
    <row r="10" spans="1:47"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101" t="s">
        <v>77</v>
      </c>
      <c r="K11" s="108" t="s">
        <v>78</v>
      </c>
      <c r="L11" s="101" t="s">
        <v>143</v>
      </c>
      <c r="M11" s="41" t="s">
        <v>18</v>
      </c>
      <c r="P11" s="418" t="s">
        <v>80</v>
      </c>
      <c r="Q11" s="371"/>
      <c r="R11" s="371"/>
      <c r="S11" s="371" t="s">
        <v>13</v>
      </c>
      <c r="T11" s="371"/>
      <c r="U11" s="88" t="s">
        <v>14</v>
      </c>
      <c r="V11" s="88" t="s">
        <v>164</v>
      </c>
      <c r="W11" s="88" t="s">
        <v>64</v>
      </c>
      <c r="X11" s="31" t="s">
        <v>144</v>
      </c>
      <c r="Y11" s="101" t="s">
        <v>76</v>
      </c>
      <c r="Z11" s="88" t="s">
        <v>77</v>
      </c>
      <c r="AA11" s="31" t="s">
        <v>78</v>
      </c>
      <c r="AB11" s="88" t="s">
        <v>143</v>
      </c>
      <c r="AC11" s="31" t="s">
        <v>18</v>
      </c>
      <c r="AD11" s="38" t="s">
        <v>109</v>
      </c>
      <c r="AG11" s="418" t="s">
        <v>80</v>
      </c>
      <c r="AH11" s="371"/>
      <c r="AI11" s="371"/>
      <c r="AJ11" s="371" t="s">
        <v>13</v>
      </c>
      <c r="AK11" s="371"/>
      <c r="AL11" s="88" t="s">
        <v>14</v>
      </c>
      <c r="AM11" s="88" t="s">
        <v>164</v>
      </c>
      <c r="AN11" s="88" t="s">
        <v>64</v>
      </c>
      <c r="AO11" s="31" t="s">
        <v>144</v>
      </c>
      <c r="AP11" s="101" t="s">
        <v>76</v>
      </c>
      <c r="AQ11" s="88" t="s">
        <v>77</v>
      </c>
      <c r="AR11" s="31" t="s">
        <v>78</v>
      </c>
      <c r="AS11" s="88" t="s">
        <v>143</v>
      </c>
      <c r="AT11" s="31" t="s">
        <v>206</v>
      </c>
      <c r="AU11" s="38" t="s">
        <v>105</v>
      </c>
    </row>
    <row r="12" spans="1:47" x14ac:dyDescent="0.35">
      <c r="A12" s="157">
        <v>1</v>
      </c>
      <c r="B12" s="104"/>
      <c r="C12" s="366"/>
      <c r="D12" s="366"/>
      <c r="E12" s="100"/>
      <c r="F12" s="13">
        <v>0</v>
      </c>
      <c r="G12" s="13">
        <v>0</v>
      </c>
      <c r="H12" s="14">
        <f>SUM(F12:G12)</f>
        <v>0</v>
      </c>
      <c r="I12" s="236">
        <v>0</v>
      </c>
      <c r="J12" s="13">
        <v>0</v>
      </c>
      <c r="K12" s="14">
        <f>SUM(I12:J12)</f>
        <v>0</v>
      </c>
      <c r="L12" s="13">
        <v>0</v>
      </c>
      <c r="M12" s="15">
        <f>SUM(H12, K12, L12)</f>
        <v>0</v>
      </c>
      <c r="N12" s="5"/>
      <c r="P12" s="78">
        <v>1</v>
      </c>
      <c r="Q12" s="414"/>
      <c r="R12" s="414"/>
      <c r="S12" s="366"/>
      <c r="T12" s="366"/>
      <c r="U12" s="100"/>
      <c r="V12" s="13">
        <v>0</v>
      </c>
      <c r="W12" s="13">
        <v>0</v>
      </c>
      <c r="X12" s="60">
        <f t="shared" ref="X12:X18" si="0">SUM(V12:W12)</f>
        <v>0</v>
      </c>
      <c r="Y12" s="236">
        <v>0</v>
      </c>
      <c r="Z12" s="13">
        <v>0</v>
      </c>
      <c r="AA12" s="60">
        <f>SUM(Y12:Z12)</f>
        <v>0</v>
      </c>
      <c r="AB12" s="13">
        <v>0</v>
      </c>
      <c r="AC12" s="60">
        <f>SUM(X12, AA12, AB12)</f>
        <v>0</v>
      </c>
      <c r="AD12" s="61">
        <f t="shared" ref="AD12:AD18" si="1">M12-AC12</f>
        <v>0</v>
      </c>
      <c r="AE12" s="5"/>
      <c r="AF12" s="5"/>
      <c r="AG12" s="111">
        <v>1</v>
      </c>
      <c r="AH12" s="414"/>
      <c r="AI12" s="414"/>
      <c r="AJ12" s="366"/>
      <c r="AK12" s="366"/>
      <c r="AL12" s="100"/>
      <c r="AM12" s="13">
        <v>0</v>
      </c>
      <c r="AN12" s="13">
        <v>0</v>
      </c>
      <c r="AO12" s="44">
        <f>SUM(AM12:AN12)</f>
        <v>0</v>
      </c>
      <c r="AP12" s="236">
        <v>0</v>
      </c>
      <c r="AQ12" s="13">
        <v>0</v>
      </c>
      <c r="AR12" s="44">
        <f>SUM(AP12:AQ12)</f>
        <v>0</v>
      </c>
      <c r="AS12" s="13">
        <v>0</v>
      </c>
      <c r="AT12" s="44">
        <f>SUM(AO12, AR12, AS12)</f>
        <v>0</v>
      </c>
      <c r="AU12" s="45">
        <f t="shared" ref="AU12:AU19" si="2">IF($S$81&lt;&gt;0, AC12-AT12, M12-AT12)</f>
        <v>0</v>
      </c>
    </row>
    <row r="13" spans="1:47" x14ac:dyDescent="0.35">
      <c r="A13" s="157">
        <v>2</v>
      </c>
      <c r="B13" s="104"/>
      <c r="C13" s="366"/>
      <c r="D13" s="366"/>
      <c r="E13" s="100"/>
      <c r="F13" s="13">
        <v>0</v>
      </c>
      <c r="G13" s="13">
        <v>0</v>
      </c>
      <c r="H13" s="14">
        <f t="shared" ref="H13:H18" si="3">SUM(F13:G13)</f>
        <v>0</v>
      </c>
      <c r="I13" s="236">
        <v>0</v>
      </c>
      <c r="J13" s="13">
        <v>0</v>
      </c>
      <c r="K13" s="14">
        <f>SUM(I13:J13)</f>
        <v>0</v>
      </c>
      <c r="L13" s="13">
        <v>0</v>
      </c>
      <c r="M13" s="15">
        <f t="shared" ref="M13:M18" si="4">SUM(H13, K13, L13)</f>
        <v>0</v>
      </c>
      <c r="N13" s="5"/>
      <c r="P13" s="78">
        <v>2</v>
      </c>
      <c r="Q13" s="414"/>
      <c r="R13" s="414"/>
      <c r="S13" s="366"/>
      <c r="T13" s="366"/>
      <c r="U13" s="100"/>
      <c r="V13" s="13">
        <v>0</v>
      </c>
      <c r="W13" s="13">
        <v>0</v>
      </c>
      <c r="X13" s="60">
        <f t="shared" si="0"/>
        <v>0</v>
      </c>
      <c r="Y13" s="236">
        <v>0</v>
      </c>
      <c r="Z13" s="13">
        <v>0</v>
      </c>
      <c r="AA13" s="60">
        <f t="shared" ref="AA13:AA18" si="5">SUM(Y13:Z13)</f>
        <v>0</v>
      </c>
      <c r="AB13" s="13">
        <v>0</v>
      </c>
      <c r="AC13" s="60">
        <f t="shared" ref="AC13" si="6">SUM(X13, AA13, AB13)</f>
        <v>0</v>
      </c>
      <c r="AD13" s="61">
        <f t="shared" si="1"/>
        <v>0</v>
      </c>
      <c r="AE13" s="5"/>
      <c r="AF13" s="5"/>
      <c r="AG13" s="111">
        <v>2</v>
      </c>
      <c r="AH13" s="414"/>
      <c r="AI13" s="414"/>
      <c r="AJ13" s="366"/>
      <c r="AK13" s="366"/>
      <c r="AL13" s="100"/>
      <c r="AM13" s="13">
        <v>0</v>
      </c>
      <c r="AN13" s="13">
        <v>0</v>
      </c>
      <c r="AO13" s="44">
        <f t="shared" ref="AO13:AO18" si="7">SUM(AM13:AN13)</f>
        <v>0</v>
      </c>
      <c r="AP13" s="236">
        <v>0</v>
      </c>
      <c r="AQ13" s="13">
        <v>0</v>
      </c>
      <c r="AR13" s="44">
        <f t="shared" ref="AR13:AR18" si="8">SUM(AP13:AQ13)</f>
        <v>0</v>
      </c>
      <c r="AS13" s="13">
        <v>0</v>
      </c>
      <c r="AT13" s="44">
        <f t="shared" ref="AT13:AT18" si="9">SUM(AO13, AR13, AS13)</f>
        <v>0</v>
      </c>
      <c r="AU13" s="45">
        <f t="shared" si="2"/>
        <v>0</v>
      </c>
    </row>
    <row r="14" spans="1:47" x14ac:dyDescent="0.35">
      <c r="A14" s="157">
        <v>3</v>
      </c>
      <c r="B14" s="104"/>
      <c r="C14" s="366"/>
      <c r="D14" s="366"/>
      <c r="E14" s="100"/>
      <c r="F14" s="13">
        <v>0</v>
      </c>
      <c r="G14" s="13">
        <v>0</v>
      </c>
      <c r="H14" s="14">
        <f t="shared" si="3"/>
        <v>0</v>
      </c>
      <c r="I14" s="236">
        <v>0</v>
      </c>
      <c r="J14" s="13">
        <v>0</v>
      </c>
      <c r="K14" s="14">
        <f t="shared" ref="K14:K18" si="10">SUM(I14:J14)</f>
        <v>0</v>
      </c>
      <c r="L14" s="13">
        <v>0</v>
      </c>
      <c r="M14" s="15">
        <f t="shared" si="4"/>
        <v>0</v>
      </c>
      <c r="N14" s="5"/>
      <c r="P14" s="78">
        <v>3</v>
      </c>
      <c r="Q14" s="414"/>
      <c r="R14" s="414"/>
      <c r="S14" s="366"/>
      <c r="T14" s="366"/>
      <c r="U14" s="100"/>
      <c r="V14" s="13">
        <v>0</v>
      </c>
      <c r="W14" s="13">
        <v>0</v>
      </c>
      <c r="X14" s="60">
        <f t="shared" si="0"/>
        <v>0</v>
      </c>
      <c r="Y14" s="236">
        <v>0</v>
      </c>
      <c r="Z14" s="13">
        <v>0</v>
      </c>
      <c r="AA14" s="60">
        <f>SUM(Y14:Z14)</f>
        <v>0</v>
      </c>
      <c r="AB14" s="13">
        <v>0</v>
      </c>
      <c r="AC14" s="60">
        <f>SUM(X14, AA14, AB14)</f>
        <v>0</v>
      </c>
      <c r="AD14" s="61">
        <f t="shared" si="1"/>
        <v>0</v>
      </c>
      <c r="AE14" s="5"/>
      <c r="AF14" s="5"/>
      <c r="AG14" s="111">
        <v>3</v>
      </c>
      <c r="AH14" s="414"/>
      <c r="AI14" s="414"/>
      <c r="AJ14" s="366"/>
      <c r="AK14" s="366"/>
      <c r="AL14" s="100"/>
      <c r="AM14" s="13">
        <v>0</v>
      </c>
      <c r="AN14" s="13">
        <v>0</v>
      </c>
      <c r="AO14" s="44">
        <f>SUM(AM14:AN14)</f>
        <v>0</v>
      </c>
      <c r="AP14" s="236">
        <v>0</v>
      </c>
      <c r="AQ14" s="13">
        <v>0</v>
      </c>
      <c r="AR14" s="44">
        <f t="shared" si="8"/>
        <v>0</v>
      </c>
      <c r="AS14" s="13">
        <v>0</v>
      </c>
      <c r="AT14" s="44">
        <f t="shared" si="9"/>
        <v>0</v>
      </c>
      <c r="AU14" s="45">
        <f t="shared" si="2"/>
        <v>0</v>
      </c>
    </row>
    <row r="15" spans="1:47" x14ac:dyDescent="0.35">
      <c r="A15" s="157">
        <v>4</v>
      </c>
      <c r="B15" s="104"/>
      <c r="C15" s="366"/>
      <c r="D15" s="366"/>
      <c r="E15" s="100"/>
      <c r="F15" s="13">
        <v>0</v>
      </c>
      <c r="G15" s="13">
        <v>0</v>
      </c>
      <c r="H15" s="14">
        <f>SUM(F15:G15)</f>
        <v>0</v>
      </c>
      <c r="I15" s="236">
        <v>0</v>
      </c>
      <c r="J15" s="13">
        <v>0</v>
      </c>
      <c r="K15" s="14">
        <f>SUM(I15:J15)</f>
        <v>0</v>
      </c>
      <c r="L15" s="13">
        <v>0</v>
      </c>
      <c r="M15" s="15">
        <f t="shared" si="4"/>
        <v>0</v>
      </c>
      <c r="N15" s="5"/>
      <c r="P15" s="78">
        <v>4</v>
      </c>
      <c r="Q15" s="414"/>
      <c r="R15" s="414"/>
      <c r="S15" s="366"/>
      <c r="T15" s="366"/>
      <c r="U15" s="100"/>
      <c r="V15" s="13">
        <v>0</v>
      </c>
      <c r="W15" s="13">
        <v>0</v>
      </c>
      <c r="X15" s="60">
        <f t="shared" si="0"/>
        <v>0</v>
      </c>
      <c r="Y15" s="236">
        <v>0</v>
      </c>
      <c r="Z15" s="13">
        <v>0</v>
      </c>
      <c r="AA15" s="60">
        <f>SUM(Y15:Z15)</f>
        <v>0</v>
      </c>
      <c r="AB15" s="13">
        <v>0</v>
      </c>
      <c r="AC15" s="60">
        <f>SUM(X15, AA15, AB15)</f>
        <v>0</v>
      </c>
      <c r="AD15" s="61">
        <f t="shared" si="1"/>
        <v>0</v>
      </c>
      <c r="AE15" s="5"/>
      <c r="AF15" s="5"/>
      <c r="AG15" s="111">
        <v>4</v>
      </c>
      <c r="AH15" s="414"/>
      <c r="AI15" s="414"/>
      <c r="AJ15" s="366"/>
      <c r="AK15" s="366"/>
      <c r="AL15" s="100"/>
      <c r="AM15" s="13">
        <v>0</v>
      </c>
      <c r="AN15" s="13">
        <v>0</v>
      </c>
      <c r="AO15" s="44">
        <f t="shared" si="7"/>
        <v>0</v>
      </c>
      <c r="AP15" s="236">
        <v>0</v>
      </c>
      <c r="AQ15" s="13">
        <v>0</v>
      </c>
      <c r="AR15" s="44">
        <f t="shared" si="8"/>
        <v>0</v>
      </c>
      <c r="AS15" s="13">
        <v>0</v>
      </c>
      <c r="AT15" s="44">
        <f>SUM(AO15, AR15, AS15)</f>
        <v>0</v>
      </c>
      <c r="AU15" s="45">
        <f t="shared" si="2"/>
        <v>0</v>
      </c>
    </row>
    <row r="16" spans="1:47" x14ac:dyDescent="0.35">
      <c r="A16" s="157">
        <v>5</v>
      </c>
      <c r="B16" s="104"/>
      <c r="C16" s="366"/>
      <c r="D16" s="366"/>
      <c r="E16" s="100"/>
      <c r="F16" s="13">
        <v>0</v>
      </c>
      <c r="G16" s="13">
        <v>0</v>
      </c>
      <c r="H16" s="14">
        <f t="shared" si="3"/>
        <v>0</v>
      </c>
      <c r="I16" s="236">
        <v>0</v>
      </c>
      <c r="J16" s="13">
        <v>0</v>
      </c>
      <c r="K16" s="14">
        <f t="shared" si="10"/>
        <v>0</v>
      </c>
      <c r="L16" s="13">
        <v>0</v>
      </c>
      <c r="M16" s="15">
        <f t="shared" si="4"/>
        <v>0</v>
      </c>
      <c r="N16" s="5"/>
      <c r="P16" s="78">
        <v>5</v>
      </c>
      <c r="Q16" s="414"/>
      <c r="R16" s="414"/>
      <c r="S16" s="366"/>
      <c r="T16" s="366"/>
      <c r="U16" s="100"/>
      <c r="V16" s="13">
        <v>0</v>
      </c>
      <c r="W16" s="13">
        <v>0</v>
      </c>
      <c r="X16" s="60">
        <f t="shared" si="0"/>
        <v>0</v>
      </c>
      <c r="Y16" s="236">
        <v>0</v>
      </c>
      <c r="Z16" s="13">
        <v>0</v>
      </c>
      <c r="AA16" s="60">
        <f>SUM(Y16:Z16)</f>
        <v>0</v>
      </c>
      <c r="AB16" s="13">
        <v>0</v>
      </c>
      <c r="AC16" s="60">
        <f>SUM(X16, AA16, AB16)</f>
        <v>0</v>
      </c>
      <c r="AD16" s="61">
        <f t="shared" si="1"/>
        <v>0</v>
      </c>
      <c r="AE16" s="5"/>
      <c r="AF16" s="5"/>
      <c r="AG16" s="111">
        <v>5</v>
      </c>
      <c r="AH16" s="414"/>
      <c r="AI16" s="414"/>
      <c r="AJ16" s="366"/>
      <c r="AK16" s="366"/>
      <c r="AL16" s="100"/>
      <c r="AM16" s="13">
        <v>0</v>
      </c>
      <c r="AN16" s="13">
        <v>0</v>
      </c>
      <c r="AO16" s="44">
        <f t="shared" si="7"/>
        <v>0</v>
      </c>
      <c r="AP16" s="236">
        <v>0</v>
      </c>
      <c r="AQ16" s="13">
        <v>0</v>
      </c>
      <c r="AR16" s="44">
        <f>SUM(AP16:AQ16)</f>
        <v>0</v>
      </c>
      <c r="AS16" s="13">
        <v>0</v>
      </c>
      <c r="AT16" s="44">
        <f t="shared" si="9"/>
        <v>0</v>
      </c>
      <c r="AU16" s="45">
        <f t="shared" si="2"/>
        <v>0</v>
      </c>
    </row>
    <row r="17" spans="1:47" x14ac:dyDescent="0.35">
      <c r="A17" s="157">
        <v>6</v>
      </c>
      <c r="B17" s="104"/>
      <c r="C17" s="366"/>
      <c r="D17" s="366"/>
      <c r="E17" s="100"/>
      <c r="F17" s="13">
        <v>0</v>
      </c>
      <c r="G17" s="13">
        <v>0</v>
      </c>
      <c r="H17" s="14">
        <f t="shared" si="3"/>
        <v>0</v>
      </c>
      <c r="I17" s="236">
        <v>0</v>
      </c>
      <c r="J17" s="13">
        <v>0</v>
      </c>
      <c r="K17" s="14">
        <f t="shared" si="10"/>
        <v>0</v>
      </c>
      <c r="L17" s="13">
        <v>0</v>
      </c>
      <c r="M17" s="15">
        <f t="shared" si="4"/>
        <v>0</v>
      </c>
      <c r="N17" s="5"/>
      <c r="P17" s="78">
        <v>6</v>
      </c>
      <c r="Q17" s="414"/>
      <c r="R17" s="414"/>
      <c r="S17" s="366"/>
      <c r="T17" s="366"/>
      <c r="U17" s="100"/>
      <c r="V17" s="13">
        <v>0</v>
      </c>
      <c r="W17" s="13">
        <v>0</v>
      </c>
      <c r="X17" s="60">
        <f t="shared" si="0"/>
        <v>0</v>
      </c>
      <c r="Y17" s="236">
        <v>0</v>
      </c>
      <c r="Z17" s="13">
        <v>0</v>
      </c>
      <c r="AA17" s="60">
        <f>SUM(Y17:Z17)</f>
        <v>0</v>
      </c>
      <c r="AB17" s="13">
        <v>0</v>
      </c>
      <c r="AC17" s="60">
        <f>SUM(X17, AA17, AB17)</f>
        <v>0</v>
      </c>
      <c r="AD17" s="61">
        <f t="shared" si="1"/>
        <v>0</v>
      </c>
      <c r="AE17" s="5"/>
      <c r="AF17" s="5"/>
      <c r="AG17" s="111">
        <v>6</v>
      </c>
      <c r="AH17" s="414"/>
      <c r="AI17" s="414"/>
      <c r="AJ17" s="366"/>
      <c r="AK17" s="366"/>
      <c r="AL17" s="100"/>
      <c r="AM17" s="13">
        <v>0</v>
      </c>
      <c r="AN17" s="13">
        <v>0</v>
      </c>
      <c r="AO17" s="44">
        <f t="shared" si="7"/>
        <v>0</v>
      </c>
      <c r="AP17" s="236">
        <v>0</v>
      </c>
      <c r="AQ17" s="13">
        <v>0</v>
      </c>
      <c r="AR17" s="44">
        <f t="shared" si="8"/>
        <v>0</v>
      </c>
      <c r="AS17" s="13">
        <v>0</v>
      </c>
      <c r="AT17" s="44">
        <f t="shared" si="9"/>
        <v>0</v>
      </c>
      <c r="AU17" s="45">
        <f t="shared" si="2"/>
        <v>0</v>
      </c>
    </row>
    <row r="18" spans="1:47" x14ac:dyDescent="0.35">
      <c r="A18" s="459" t="s">
        <v>173</v>
      </c>
      <c r="B18" s="414"/>
      <c r="C18" s="366">
        <v>0</v>
      </c>
      <c r="D18" s="366"/>
      <c r="E18" s="100"/>
      <c r="F18" s="13">
        <v>0</v>
      </c>
      <c r="G18" s="13">
        <v>0</v>
      </c>
      <c r="H18" s="14">
        <f t="shared" si="3"/>
        <v>0</v>
      </c>
      <c r="I18" s="236">
        <v>0</v>
      </c>
      <c r="J18" s="13">
        <v>0</v>
      </c>
      <c r="K18" s="14">
        <f t="shared" si="10"/>
        <v>0</v>
      </c>
      <c r="L18" s="13">
        <v>0</v>
      </c>
      <c r="M18" s="15">
        <f t="shared" si="4"/>
        <v>0</v>
      </c>
      <c r="N18" s="5"/>
      <c r="P18" s="428" t="s">
        <v>173</v>
      </c>
      <c r="Q18" s="429"/>
      <c r="R18" s="429"/>
      <c r="S18" s="366">
        <v>0</v>
      </c>
      <c r="T18" s="366"/>
      <c r="U18" s="100"/>
      <c r="V18" s="13">
        <v>0</v>
      </c>
      <c r="W18" s="13">
        <v>0</v>
      </c>
      <c r="X18" s="60">
        <f t="shared" si="0"/>
        <v>0</v>
      </c>
      <c r="Y18" s="236">
        <v>0</v>
      </c>
      <c r="Z18" s="13">
        <v>0</v>
      </c>
      <c r="AA18" s="60">
        <f t="shared" si="5"/>
        <v>0</v>
      </c>
      <c r="AB18" s="13">
        <v>0</v>
      </c>
      <c r="AC18" s="60">
        <f>SUM(X18, AA18, AB18)</f>
        <v>0</v>
      </c>
      <c r="AD18" s="61">
        <f t="shared" si="1"/>
        <v>0</v>
      </c>
      <c r="AE18" s="5"/>
      <c r="AF18" s="5"/>
      <c r="AG18" s="411" t="s">
        <v>173</v>
      </c>
      <c r="AH18" s="398"/>
      <c r="AI18" s="398"/>
      <c r="AJ18" s="366">
        <v>0</v>
      </c>
      <c r="AK18" s="366"/>
      <c r="AL18" s="100"/>
      <c r="AM18" s="13">
        <v>0</v>
      </c>
      <c r="AN18" s="13">
        <v>0</v>
      </c>
      <c r="AO18" s="44">
        <f t="shared" si="7"/>
        <v>0</v>
      </c>
      <c r="AP18" s="236">
        <v>0</v>
      </c>
      <c r="AQ18" s="13">
        <v>0</v>
      </c>
      <c r="AR18" s="44">
        <f t="shared" si="8"/>
        <v>0</v>
      </c>
      <c r="AS18" s="13">
        <v>0</v>
      </c>
      <c r="AT18" s="44">
        <f t="shared" si="9"/>
        <v>0</v>
      </c>
      <c r="AU18" s="45">
        <f t="shared" si="2"/>
        <v>0</v>
      </c>
    </row>
    <row r="19" spans="1:47" ht="16" thickBot="1" x14ac:dyDescent="0.4">
      <c r="A19" s="457" t="s">
        <v>199</v>
      </c>
      <c r="B19" s="458"/>
      <c r="C19" s="456">
        <f>COUNTA(B12:B17)+C18</f>
        <v>0</v>
      </c>
      <c r="D19" s="456"/>
      <c r="E19" s="107"/>
      <c r="F19" s="22">
        <f>SUM(F12:F18)</f>
        <v>0</v>
      </c>
      <c r="G19" s="22">
        <f>SUM(G12:G18)</f>
        <v>0</v>
      </c>
      <c r="H19" s="22">
        <f>SUM(H12:H18)</f>
        <v>0</v>
      </c>
      <c r="I19" s="22">
        <f t="shared" ref="I19:L19" si="11">SUM(I12:I18)</f>
        <v>0</v>
      </c>
      <c r="J19" s="22">
        <f>SUM(J12:J18)</f>
        <v>0</v>
      </c>
      <c r="K19" s="22">
        <f>SUM(K12:K18)</f>
        <v>0</v>
      </c>
      <c r="L19" s="22">
        <f t="shared" si="11"/>
        <v>0</v>
      </c>
      <c r="M19" s="16">
        <f>SUM(M12:M18)</f>
        <v>0</v>
      </c>
      <c r="N19" s="5"/>
      <c r="P19" s="367" t="s">
        <v>199</v>
      </c>
      <c r="Q19" s="368"/>
      <c r="R19" s="368"/>
      <c r="S19" s="369">
        <f>COUNTA(Q12:Q17)+S18</f>
        <v>0</v>
      </c>
      <c r="T19" s="369"/>
      <c r="U19" s="107"/>
      <c r="V19" s="67">
        <f>SUM(V12:V18)</f>
        <v>0</v>
      </c>
      <c r="W19" s="67">
        <f>SUM(W12:W18)</f>
        <v>0</v>
      </c>
      <c r="X19" s="67">
        <f t="shared" ref="X19" si="12">SUM(X12:X18)</f>
        <v>0</v>
      </c>
      <c r="Y19" s="67">
        <f>SUM(Y12:Y18)</f>
        <v>0</v>
      </c>
      <c r="Z19" s="67">
        <f t="shared" ref="Z19" si="13">SUM(Z12:Z18)</f>
        <v>0</v>
      </c>
      <c r="AA19" s="67">
        <f>SUM(AA12:AA18)</f>
        <v>0</v>
      </c>
      <c r="AB19" s="67">
        <f>SUM(AB12:AB18)</f>
        <v>0</v>
      </c>
      <c r="AC19" s="67">
        <f>SUM(AC12:AC18)</f>
        <v>0</v>
      </c>
      <c r="AD19" s="59">
        <f>SUM(AD12:AD18)</f>
        <v>0</v>
      </c>
      <c r="AE19" s="5"/>
      <c r="AF19" s="5"/>
      <c r="AG19" s="367" t="s">
        <v>199</v>
      </c>
      <c r="AH19" s="368"/>
      <c r="AI19" s="368"/>
      <c r="AJ19" s="421">
        <f>COUNTA(AH12:AH17)+AJ18</f>
        <v>0</v>
      </c>
      <c r="AK19" s="421"/>
      <c r="AL19" s="107"/>
      <c r="AM19" s="42">
        <f>SUM(AM12:AM18)</f>
        <v>0</v>
      </c>
      <c r="AN19" s="42">
        <f>SUM(AN12:AN18)</f>
        <v>0</v>
      </c>
      <c r="AO19" s="42">
        <f t="shared" ref="AO19" si="14">SUM(AO12:AO18)</f>
        <v>0</v>
      </c>
      <c r="AP19" s="42">
        <f>SUM(AP12:AP18)</f>
        <v>0</v>
      </c>
      <c r="AQ19" s="42">
        <f t="shared" ref="AQ19" si="15">SUM(AQ12:AQ18)</f>
        <v>0</v>
      </c>
      <c r="AR19" s="42">
        <f>SUM(AR12:AR18)</f>
        <v>0</v>
      </c>
      <c r="AS19" s="42">
        <f t="shared" ref="AS19" si="16">SUM(AS12:AS18)</f>
        <v>0</v>
      </c>
      <c r="AT19" s="42">
        <f>SUM(AT12:AT18)</f>
        <v>0</v>
      </c>
      <c r="AU19" s="43">
        <f t="shared" si="2"/>
        <v>0</v>
      </c>
    </row>
    <row r="20" spans="1:47" ht="3.75" customHeight="1" thickBot="1" x14ac:dyDescent="0.4">
      <c r="F20" s="3"/>
      <c r="G20" s="3"/>
      <c r="AD20" s="5">
        <f>M20-AC20</f>
        <v>0</v>
      </c>
    </row>
    <row r="21" spans="1:47"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c r="S22" s="364" t="s">
        <v>13</v>
      </c>
      <c r="T22" s="364"/>
      <c r="U22" s="88" t="s">
        <v>14</v>
      </c>
      <c r="V22" s="88" t="s">
        <v>164</v>
      </c>
      <c r="W22" s="88" t="s">
        <v>64</v>
      </c>
      <c r="X22" s="31" t="s">
        <v>144</v>
      </c>
      <c r="Y22" s="101" t="s">
        <v>76</v>
      </c>
      <c r="Z22" s="88" t="s">
        <v>77</v>
      </c>
      <c r="AA22" s="31" t="s">
        <v>78</v>
      </c>
      <c r="AB22" s="88" t="s">
        <v>143</v>
      </c>
      <c r="AC22" s="31" t="s">
        <v>18</v>
      </c>
      <c r="AD22" s="38" t="s">
        <v>109</v>
      </c>
      <c r="AG22" s="370" t="s">
        <v>181</v>
      </c>
      <c r="AH22" s="364"/>
      <c r="AI22" s="364"/>
      <c r="AJ22" s="364" t="s">
        <v>13</v>
      </c>
      <c r="AK22" s="364"/>
      <c r="AL22" s="88" t="s">
        <v>14</v>
      </c>
      <c r="AM22" s="88" t="s">
        <v>164</v>
      </c>
      <c r="AN22" s="88" t="s">
        <v>64</v>
      </c>
      <c r="AO22" s="31" t="s">
        <v>144</v>
      </c>
      <c r="AP22" s="101" t="s">
        <v>76</v>
      </c>
      <c r="AQ22" s="88" t="s">
        <v>77</v>
      </c>
      <c r="AR22" s="31" t="s">
        <v>78</v>
      </c>
      <c r="AS22" s="88" t="s">
        <v>143</v>
      </c>
      <c r="AT22" s="31" t="s">
        <v>206</v>
      </c>
      <c r="AU22" s="38" t="s">
        <v>105</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c r="S23" s="371" t="s">
        <v>19</v>
      </c>
      <c r="T23" s="371"/>
      <c r="U23" s="100"/>
      <c r="V23" s="13">
        <v>0</v>
      </c>
      <c r="W23" s="13">
        <v>0</v>
      </c>
      <c r="X23" s="60">
        <f>SUM(V23:W23)</f>
        <v>0</v>
      </c>
      <c r="Y23" s="13">
        <v>0</v>
      </c>
      <c r="Z23" s="13">
        <v>0</v>
      </c>
      <c r="AA23" s="60">
        <f>SUM(Y23:Z23)</f>
        <v>0</v>
      </c>
      <c r="AB23" s="13">
        <v>0</v>
      </c>
      <c r="AC23" s="60">
        <f>SUM(X23, AA23, AB23)</f>
        <v>0</v>
      </c>
      <c r="AD23" s="61">
        <f>M23-AC23</f>
        <v>0</v>
      </c>
      <c r="AE23" s="6"/>
      <c r="AF23" s="6"/>
      <c r="AG23" s="365">
        <v>0</v>
      </c>
      <c r="AH23" s="366"/>
      <c r="AI23" s="366"/>
      <c r="AJ23" s="371" t="s">
        <v>19</v>
      </c>
      <c r="AK23" s="371"/>
      <c r="AL23" s="100"/>
      <c r="AM23" s="13">
        <v>0</v>
      </c>
      <c r="AN23" s="13">
        <v>0</v>
      </c>
      <c r="AO23" s="44">
        <f>SUM(AM23:AN23)</f>
        <v>0</v>
      </c>
      <c r="AP23" s="13">
        <v>0</v>
      </c>
      <c r="AQ23" s="13">
        <v>0</v>
      </c>
      <c r="AR23" s="44">
        <f>SUM(AP23:AQ23)</f>
        <v>0</v>
      </c>
      <c r="AS23" s="13">
        <v>0</v>
      </c>
      <c r="AT23" s="44">
        <f>SUM(AO23, AR23, AS23)</f>
        <v>0</v>
      </c>
      <c r="AU23" s="45">
        <f t="shared" ref="AU23:AU28" si="17">IF($S$81&lt;&gt;0, AC23-AT23, M23-AT23)</f>
        <v>0</v>
      </c>
    </row>
    <row r="24" spans="1:47" x14ac:dyDescent="0.35">
      <c r="A24" s="365">
        <v>0</v>
      </c>
      <c r="B24" s="366"/>
      <c r="C24" s="366" t="s">
        <v>20</v>
      </c>
      <c r="D24" s="366"/>
      <c r="E24" s="100"/>
      <c r="F24" s="13">
        <v>0</v>
      </c>
      <c r="G24" s="13">
        <v>0</v>
      </c>
      <c r="H24" s="14">
        <f t="shared" ref="H24:H27" si="18">SUM(F24:G24)</f>
        <v>0</v>
      </c>
      <c r="I24" s="13">
        <v>0</v>
      </c>
      <c r="J24" s="13">
        <v>0</v>
      </c>
      <c r="K24" s="14">
        <f t="shared" ref="K24:K27" si="19">SUM(I24:J24)</f>
        <v>0</v>
      </c>
      <c r="L24" s="13">
        <v>0</v>
      </c>
      <c r="M24" s="15">
        <f t="shared" ref="M24:M27" si="20">SUM(H24, K24, L24)</f>
        <v>0</v>
      </c>
      <c r="N24" s="6"/>
      <c r="P24" s="365">
        <v>0</v>
      </c>
      <c r="Q24" s="366"/>
      <c r="R24" s="366"/>
      <c r="S24" s="371" t="s">
        <v>20</v>
      </c>
      <c r="T24" s="371"/>
      <c r="U24" s="100"/>
      <c r="V24" s="13">
        <v>0</v>
      </c>
      <c r="W24" s="13">
        <v>0</v>
      </c>
      <c r="X24" s="60">
        <f>SUM(V24:W24)</f>
        <v>0</v>
      </c>
      <c r="Y24" s="13">
        <v>0</v>
      </c>
      <c r="Z24" s="13">
        <v>0</v>
      </c>
      <c r="AA24" s="60">
        <f>SUM(Y24:Z24)</f>
        <v>0</v>
      </c>
      <c r="AB24" s="13">
        <v>0</v>
      </c>
      <c r="AC24" s="60">
        <f>SUM(X24, AA24, AB24)</f>
        <v>0</v>
      </c>
      <c r="AD24" s="61">
        <f>M24-AC24</f>
        <v>0</v>
      </c>
      <c r="AE24" s="6"/>
      <c r="AF24" s="6"/>
      <c r="AG24" s="365">
        <v>0</v>
      </c>
      <c r="AH24" s="366"/>
      <c r="AI24" s="366"/>
      <c r="AJ24" s="371" t="s">
        <v>20</v>
      </c>
      <c r="AK24" s="371"/>
      <c r="AL24" s="100"/>
      <c r="AM24" s="13">
        <v>0</v>
      </c>
      <c r="AN24" s="13">
        <v>0</v>
      </c>
      <c r="AO24" s="44">
        <f t="shared" ref="AO24:AO27" si="21">SUM(AM24:AN24)</f>
        <v>0</v>
      </c>
      <c r="AP24" s="13">
        <v>0</v>
      </c>
      <c r="AQ24" s="13">
        <v>0</v>
      </c>
      <c r="AR24" s="44">
        <f t="shared" ref="AR24:AR27" si="22">SUM(AP24:AQ24)</f>
        <v>0</v>
      </c>
      <c r="AS24" s="13">
        <v>0</v>
      </c>
      <c r="AT24" s="44">
        <f t="shared" ref="AT24:AT27" si="23">SUM(AO24, AR24, AS24)</f>
        <v>0</v>
      </c>
      <c r="AU24" s="45">
        <f t="shared" si="17"/>
        <v>0</v>
      </c>
    </row>
    <row r="25" spans="1:47" x14ac:dyDescent="0.35">
      <c r="A25" s="365">
        <v>0</v>
      </c>
      <c r="B25" s="366"/>
      <c r="C25" s="366" t="s">
        <v>21</v>
      </c>
      <c r="D25" s="366"/>
      <c r="E25" s="100"/>
      <c r="F25" s="13">
        <v>0</v>
      </c>
      <c r="G25" s="13">
        <v>0</v>
      </c>
      <c r="H25" s="14">
        <f>SUM(F25:G25)</f>
        <v>0</v>
      </c>
      <c r="I25" s="13">
        <v>0</v>
      </c>
      <c r="J25" s="13">
        <v>0</v>
      </c>
      <c r="K25" s="14">
        <f t="shared" si="19"/>
        <v>0</v>
      </c>
      <c r="L25" s="13">
        <v>0</v>
      </c>
      <c r="M25" s="15">
        <f t="shared" si="20"/>
        <v>0</v>
      </c>
      <c r="N25" s="6"/>
      <c r="P25" s="365">
        <v>0</v>
      </c>
      <c r="Q25" s="366"/>
      <c r="R25" s="366"/>
      <c r="S25" s="371" t="s">
        <v>21</v>
      </c>
      <c r="T25" s="371"/>
      <c r="U25" s="100"/>
      <c r="V25" s="13">
        <v>0</v>
      </c>
      <c r="W25" s="13">
        <v>0</v>
      </c>
      <c r="X25" s="60">
        <f t="shared" ref="X25:X27" si="24">SUM(V25:W25)</f>
        <v>0</v>
      </c>
      <c r="Y25" s="13">
        <v>0</v>
      </c>
      <c r="Z25" s="13">
        <v>0</v>
      </c>
      <c r="AA25" s="60">
        <f>SUM(Y25:Z25)</f>
        <v>0</v>
      </c>
      <c r="AB25" s="13">
        <v>0</v>
      </c>
      <c r="AC25" s="60">
        <f>SUM(X25, AA25, AB25)</f>
        <v>0</v>
      </c>
      <c r="AD25" s="61">
        <f>M25-AC25</f>
        <v>0</v>
      </c>
      <c r="AE25" s="6"/>
      <c r="AF25" s="6"/>
      <c r="AG25" s="365">
        <v>0</v>
      </c>
      <c r="AH25" s="366"/>
      <c r="AI25" s="366"/>
      <c r="AJ25" s="371" t="s">
        <v>21</v>
      </c>
      <c r="AK25" s="371"/>
      <c r="AL25" s="100"/>
      <c r="AM25" s="13">
        <v>0</v>
      </c>
      <c r="AN25" s="13">
        <v>0</v>
      </c>
      <c r="AO25" s="44">
        <f t="shared" si="21"/>
        <v>0</v>
      </c>
      <c r="AP25" s="13">
        <v>0</v>
      </c>
      <c r="AQ25" s="13">
        <v>0</v>
      </c>
      <c r="AR25" s="44">
        <f>SUM(AP25:AQ25)</f>
        <v>0</v>
      </c>
      <c r="AS25" s="13">
        <v>0</v>
      </c>
      <c r="AT25" s="44">
        <f t="shared" si="23"/>
        <v>0</v>
      </c>
      <c r="AU25" s="45">
        <f t="shared" si="17"/>
        <v>0</v>
      </c>
    </row>
    <row r="26" spans="1:47" x14ac:dyDescent="0.35">
      <c r="A26" s="365">
        <v>0</v>
      </c>
      <c r="B26" s="366"/>
      <c r="C26" s="366" t="s">
        <v>22</v>
      </c>
      <c r="D26" s="366"/>
      <c r="E26" s="100"/>
      <c r="F26" s="13">
        <v>0</v>
      </c>
      <c r="G26" s="13">
        <v>0</v>
      </c>
      <c r="H26" s="14">
        <f t="shared" si="18"/>
        <v>0</v>
      </c>
      <c r="I26" s="13">
        <v>0</v>
      </c>
      <c r="J26" s="13">
        <v>0</v>
      </c>
      <c r="K26" s="14">
        <f t="shared" si="19"/>
        <v>0</v>
      </c>
      <c r="L26" s="13">
        <v>0</v>
      </c>
      <c r="M26" s="15">
        <f t="shared" si="20"/>
        <v>0</v>
      </c>
      <c r="N26" s="6"/>
      <c r="P26" s="365">
        <v>0</v>
      </c>
      <c r="Q26" s="366"/>
      <c r="R26" s="366"/>
      <c r="S26" s="371" t="s">
        <v>22</v>
      </c>
      <c r="T26" s="371"/>
      <c r="U26" s="100"/>
      <c r="V26" s="13">
        <v>0</v>
      </c>
      <c r="W26" s="13">
        <v>0</v>
      </c>
      <c r="X26" s="60">
        <f>SUM(V26:W26)</f>
        <v>0</v>
      </c>
      <c r="Y26" s="13">
        <v>0</v>
      </c>
      <c r="Z26" s="13">
        <v>0</v>
      </c>
      <c r="AA26" s="60">
        <f>SUM(Y26:Z26)</f>
        <v>0</v>
      </c>
      <c r="AB26" s="13">
        <v>0</v>
      </c>
      <c r="AC26" s="60">
        <f>SUM(X26, AA26, AB26)</f>
        <v>0</v>
      </c>
      <c r="AD26" s="61">
        <f>M26-AC26</f>
        <v>0</v>
      </c>
      <c r="AE26" s="6"/>
      <c r="AF26" s="6"/>
      <c r="AG26" s="365">
        <v>0</v>
      </c>
      <c r="AH26" s="366"/>
      <c r="AI26" s="366"/>
      <c r="AJ26" s="371" t="s">
        <v>22</v>
      </c>
      <c r="AK26" s="371"/>
      <c r="AL26" s="100"/>
      <c r="AM26" s="13">
        <v>0</v>
      </c>
      <c r="AN26" s="13">
        <v>0</v>
      </c>
      <c r="AO26" s="44">
        <f>SUM(AM26:AN26)</f>
        <v>0</v>
      </c>
      <c r="AP26" s="13">
        <v>0</v>
      </c>
      <c r="AQ26" s="13">
        <v>0</v>
      </c>
      <c r="AR26" s="44">
        <f t="shared" si="22"/>
        <v>0</v>
      </c>
      <c r="AS26" s="13">
        <v>0</v>
      </c>
      <c r="AT26" s="44">
        <f>SUM(AO26, AR26, AS26)</f>
        <v>0</v>
      </c>
      <c r="AU26" s="45">
        <f t="shared" si="17"/>
        <v>0</v>
      </c>
    </row>
    <row r="27" spans="1:47" x14ac:dyDescent="0.35">
      <c r="A27" s="365">
        <v>0</v>
      </c>
      <c r="B27" s="366"/>
      <c r="C27" s="366" t="s">
        <v>23</v>
      </c>
      <c r="D27" s="366"/>
      <c r="E27" s="100"/>
      <c r="F27" s="13">
        <v>0</v>
      </c>
      <c r="G27" s="13">
        <v>0</v>
      </c>
      <c r="H27" s="14">
        <f t="shared" si="18"/>
        <v>0</v>
      </c>
      <c r="I27" s="13">
        <v>0</v>
      </c>
      <c r="J27" s="13">
        <v>0</v>
      </c>
      <c r="K27" s="14">
        <f t="shared" si="19"/>
        <v>0</v>
      </c>
      <c r="L27" s="13">
        <v>0</v>
      </c>
      <c r="M27" s="15">
        <f t="shared" si="20"/>
        <v>0</v>
      </c>
      <c r="N27" s="6"/>
      <c r="P27" s="365">
        <v>0</v>
      </c>
      <c r="Q27" s="366"/>
      <c r="R27" s="366"/>
      <c r="S27" s="366" t="s">
        <v>23</v>
      </c>
      <c r="T27" s="366"/>
      <c r="U27" s="100"/>
      <c r="V27" s="13">
        <v>0</v>
      </c>
      <c r="W27" s="13">
        <v>0</v>
      </c>
      <c r="X27" s="60">
        <f t="shared" si="24"/>
        <v>0</v>
      </c>
      <c r="Y27" s="13">
        <v>0</v>
      </c>
      <c r="Z27" s="13">
        <v>0</v>
      </c>
      <c r="AA27" s="60">
        <f t="shared" ref="AA27" si="25">SUM(Y27:Z27)</f>
        <v>0</v>
      </c>
      <c r="AB27" s="13">
        <v>0</v>
      </c>
      <c r="AC27" s="60">
        <f>SUM(X27, AA27, AB27)</f>
        <v>0</v>
      </c>
      <c r="AD27" s="61">
        <f>M27-AC27</f>
        <v>0</v>
      </c>
      <c r="AE27" s="6"/>
      <c r="AF27" s="6"/>
      <c r="AG27" s="365">
        <v>0</v>
      </c>
      <c r="AH27" s="366"/>
      <c r="AI27" s="366"/>
      <c r="AJ27" s="366" t="s">
        <v>23</v>
      </c>
      <c r="AK27" s="366"/>
      <c r="AL27" s="100"/>
      <c r="AM27" s="13">
        <v>0</v>
      </c>
      <c r="AN27" s="13">
        <v>0</v>
      </c>
      <c r="AO27" s="44">
        <f t="shared" si="21"/>
        <v>0</v>
      </c>
      <c r="AP27" s="13">
        <v>0</v>
      </c>
      <c r="AQ27" s="13">
        <v>0</v>
      </c>
      <c r="AR27" s="44">
        <f t="shared" si="22"/>
        <v>0</v>
      </c>
      <c r="AS27" s="13">
        <v>0</v>
      </c>
      <c r="AT27" s="44">
        <f t="shared" si="23"/>
        <v>0</v>
      </c>
      <c r="AU27" s="45">
        <f t="shared" si="17"/>
        <v>0</v>
      </c>
    </row>
    <row r="28" spans="1:47" ht="16" thickBot="1" x14ac:dyDescent="0.4">
      <c r="A28" s="377" t="s">
        <v>174</v>
      </c>
      <c r="B28" s="378"/>
      <c r="C28" s="456">
        <f>SUM(A23:B27)</f>
        <v>0</v>
      </c>
      <c r="D28" s="456"/>
      <c r="E28" s="107"/>
      <c r="F28" s="22">
        <f>SUM(F23:F27)</f>
        <v>0</v>
      </c>
      <c r="G28" s="22">
        <f t="shared" ref="G28" si="26">SUM(G23:G27)</f>
        <v>0</v>
      </c>
      <c r="H28" s="22">
        <f>SUM(H23:H27)</f>
        <v>0</v>
      </c>
      <c r="I28" s="22">
        <f t="shared" ref="I28:L28" si="27">SUM(I23:I27)</f>
        <v>0</v>
      </c>
      <c r="J28" s="22">
        <f t="shared" si="27"/>
        <v>0</v>
      </c>
      <c r="K28" s="22">
        <f>SUM(K23:K27)</f>
        <v>0</v>
      </c>
      <c r="L28" s="22">
        <f t="shared" si="27"/>
        <v>0</v>
      </c>
      <c r="M28" s="16">
        <f>SUM(M23:M27)</f>
        <v>0</v>
      </c>
      <c r="N28" s="6"/>
      <c r="P28" s="377" t="s">
        <v>174</v>
      </c>
      <c r="Q28" s="378"/>
      <c r="R28" s="378"/>
      <c r="S28" s="369">
        <f>SUM(P23:R27)</f>
        <v>0</v>
      </c>
      <c r="T28" s="369"/>
      <c r="U28" s="107"/>
      <c r="V28" s="67">
        <f>SUM(V23:V27)</f>
        <v>0</v>
      </c>
      <c r="W28" s="67">
        <f t="shared" ref="W28:AD28" si="28">SUM(W23:W27)</f>
        <v>0</v>
      </c>
      <c r="X28" s="67">
        <f t="shared" si="28"/>
        <v>0</v>
      </c>
      <c r="Y28" s="67">
        <f>SUM(Y23:Y27)</f>
        <v>0</v>
      </c>
      <c r="Z28" s="67">
        <f t="shared" ref="Z28" si="29">SUM(Z23:Z27)</f>
        <v>0</v>
      </c>
      <c r="AA28" s="67">
        <f>SUM(AA23:AA27)</f>
        <v>0</v>
      </c>
      <c r="AB28" s="67">
        <f t="shared" si="28"/>
        <v>0</v>
      </c>
      <c r="AC28" s="67">
        <f t="shared" si="28"/>
        <v>0</v>
      </c>
      <c r="AD28" s="59">
        <f t="shared" si="28"/>
        <v>0</v>
      </c>
      <c r="AE28" s="6"/>
      <c r="AF28" s="6"/>
      <c r="AG28" s="377" t="s">
        <v>174</v>
      </c>
      <c r="AH28" s="378"/>
      <c r="AI28" s="378"/>
      <c r="AJ28" s="421">
        <f>SUM(AG23:AI27)</f>
        <v>0</v>
      </c>
      <c r="AK28" s="421"/>
      <c r="AL28" s="107"/>
      <c r="AM28" s="42">
        <f>SUM(AM23:AM27)</f>
        <v>0</v>
      </c>
      <c r="AN28" s="42">
        <f t="shared" ref="AN28" si="30">SUM(AN23:AN27)</f>
        <v>0</v>
      </c>
      <c r="AO28" s="42">
        <f t="shared" ref="AO28" si="31">SUM(AO23:AO27)</f>
        <v>0</v>
      </c>
      <c r="AP28" s="42">
        <f>SUM(AP23:AP27)</f>
        <v>0</v>
      </c>
      <c r="AQ28" s="42">
        <f t="shared" ref="AQ28" si="32">SUM(AQ23:AQ27)</f>
        <v>0</v>
      </c>
      <c r="AR28" s="42">
        <f>SUM(AR23:AR27)</f>
        <v>0</v>
      </c>
      <c r="AS28" s="42">
        <f>SUM(AS23:AS27)</f>
        <v>0</v>
      </c>
      <c r="AT28" s="42">
        <f>SUM(AT23:AT27)</f>
        <v>0</v>
      </c>
      <c r="AU28" s="43">
        <f t="shared" si="17"/>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F29" s="6"/>
      <c r="AG29" s="452"/>
      <c r="AH29" s="452"/>
      <c r="AI29" s="452"/>
      <c r="AJ29" s="452"/>
      <c r="AK29" s="452"/>
      <c r="AL29" s="452"/>
      <c r="AM29" s="452"/>
      <c r="AN29" s="452"/>
      <c r="AO29" s="452"/>
      <c r="AP29" s="452"/>
      <c r="AQ29" s="452"/>
      <c r="AR29" s="452"/>
      <c r="AS29" s="452"/>
      <c r="AT29" s="452"/>
      <c r="AU29" s="452"/>
    </row>
    <row r="30" spans="1:47" ht="16" thickBot="1" x14ac:dyDescent="0.4">
      <c r="A30" s="462" t="s">
        <v>180</v>
      </c>
      <c r="B30" s="463"/>
      <c r="C30" s="463"/>
      <c r="D30" s="463"/>
      <c r="E30" s="463"/>
      <c r="F30" s="20">
        <f>SUM(F28, F19)</f>
        <v>0</v>
      </c>
      <c r="G30" s="20">
        <f t="shared" ref="G30" si="33">SUM(G28, G19)</f>
        <v>0</v>
      </c>
      <c r="H30" s="20">
        <f>SUM(H28, H19)</f>
        <v>0</v>
      </c>
      <c r="I30" s="20">
        <f t="shared" ref="I30:J30" si="34">SUM(I28, I19)</f>
        <v>0</v>
      </c>
      <c r="J30" s="20">
        <f t="shared" si="34"/>
        <v>0</v>
      </c>
      <c r="K30" s="20">
        <f>SUM(K28, K19)</f>
        <v>0</v>
      </c>
      <c r="L30" s="20">
        <f>SUM(L28, L19)</f>
        <v>0</v>
      </c>
      <c r="M30" s="19">
        <f>SUM(M28, M19)</f>
        <v>0</v>
      </c>
      <c r="N30" s="6"/>
      <c r="P30" s="460" t="s">
        <v>180</v>
      </c>
      <c r="Q30" s="461"/>
      <c r="R30" s="461"/>
      <c r="S30" s="461"/>
      <c r="T30" s="461"/>
      <c r="U30" s="461"/>
      <c r="V30" s="62">
        <f>SUM(V28, V19)</f>
        <v>0</v>
      </c>
      <c r="W30" s="62">
        <f t="shared" ref="W30" si="35">SUM(W28, W19)</f>
        <v>0</v>
      </c>
      <c r="X30" s="62">
        <f>SUM(X28, X19)</f>
        <v>0</v>
      </c>
      <c r="Y30" s="62">
        <f>SUM(Y28, Y19)</f>
        <v>0</v>
      </c>
      <c r="Z30" s="62">
        <f t="shared" ref="Z30:AB30" si="36">SUM(Z28, Z19)</f>
        <v>0</v>
      </c>
      <c r="AA30" s="62">
        <f t="shared" si="36"/>
        <v>0</v>
      </c>
      <c r="AB30" s="62">
        <f t="shared" si="36"/>
        <v>0</v>
      </c>
      <c r="AC30" s="62">
        <f>SUM(AC28, AC19)</f>
        <v>0</v>
      </c>
      <c r="AD30" s="63">
        <f>SUM(AD28, AD19)</f>
        <v>0</v>
      </c>
      <c r="AE30" s="6"/>
      <c r="AF30" s="6"/>
      <c r="AG30" s="460" t="s">
        <v>180</v>
      </c>
      <c r="AH30" s="461"/>
      <c r="AI30" s="461"/>
      <c r="AJ30" s="461"/>
      <c r="AK30" s="461"/>
      <c r="AL30" s="461"/>
      <c r="AM30" s="46">
        <f>SUM(AM28, AM19)</f>
        <v>0</v>
      </c>
      <c r="AN30" s="46">
        <f t="shared" ref="AN30" si="37">SUM(AN28, AN19)</f>
        <v>0</v>
      </c>
      <c r="AO30" s="46">
        <f>SUM(AO28, AO19)</f>
        <v>0</v>
      </c>
      <c r="AP30" s="46">
        <f>SUM(AP28, AP19)</f>
        <v>0</v>
      </c>
      <c r="AQ30" s="46">
        <f t="shared" ref="AQ30" si="38">SUM(AQ28, AQ19)</f>
        <v>0</v>
      </c>
      <c r="AR30" s="46">
        <f t="shared" ref="AR30:AS30" si="39">SUM(AR28, AR19)</f>
        <v>0</v>
      </c>
      <c r="AS30" s="46">
        <f t="shared" si="39"/>
        <v>0</v>
      </c>
      <c r="AT30" s="46">
        <f>SUM(AT28, AT19)</f>
        <v>0</v>
      </c>
      <c r="AU30" s="47">
        <f>SUM(AU28, AU19)</f>
        <v>0</v>
      </c>
    </row>
    <row r="31" spans="1:47" ht="15.75" customHeight="1" thickBot="1" x14ac:dyDescent="0.4">
      <c r="F31" s="3"/>
      <c r="G31" s="3"/>
    </row>
    <row r="32" spans="1:47"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ht="15.65" customHeigh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382"/>
      <c r="Z33" s="88" t="s">
        <v>73</v>
      </c>
      <c r="AA33" s="88" t="s">
        <v>15</v>
      </c>
      <c r="AB33" s="88" t="s">
        <v>16</v>
      </c>
      <c r="AC33" s="108" t="s">
        <v>18</v>
      </c>
      <c r="AD33" s="38" t="s">
        <v>109</v>
      </c>
      <c r="AG33" s="381" t="s">
        <v>24</v>
      </c>
      <c r="AH33" s="382"/>
      <c r="AI33" s="382"/>
      <c r="AJ33" s="382"/>
      <c r="AK33" s="382"/>
      <c r="AL33" s="382"/>
      <c r="AM33" s="382"/>
      <c r="AN33" s="382"/>
      <c r="AO33" s="382"/>
      <c r="AP33" s="382"/>
      <c r="AQ33" s="88" t="s">
        <v>204</v>
      </c>
      <c r="AR33" s="88" t="s">
        <v>15</v>
      </c>
      <c r="AS33" s="88" t="s">
        <v>16</v>
      </c>
      <c r="AT33" s="108" t="s">
        <v>206</v>
      </c>
      <c r="AU33" s="38" t="s">
        <v>105</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366"/>
      <c r="Z34" s="13">
        <v>0</v>
      </c>
      <c r="AA34" s="13">
        <v>0</v>
      </c>
      <c r="AB34" s="13">
        <v>0</v>
      </c>
      <c r="AC34" s="60">
        <f>SUM(Z34:AB34)</f>
        <v>0</v>
      </c>
      <c r="AD34" s="61">
        <f>M34-AC34</f>
        <v>0</v>
      </c>
      <c r="AE34" s="6"/>
      <c r="AF34" s="6"/>
      <c r="AG34" s="8">
        <v>1</v>
      </c>
      <c r="AH34" s="366"/>
      <c r="AI34" s="366"/>
      <c r="AJ34" s="366"/>
      <c r="AK34" s="366"/>
      <c r="AL34" s="366"/>
      <c r="AM34" s="366"/>
      <c r="AN34" s="366"/>
      <c r="AO34" s="366"/>
      <c r="AP34" s="366"/>
      <c r="AQ34" s="13">
        <v>0</v>
      </c>
      <c r="AR34" s="13">
        <v>0</v>
      </c>
      <c r="AS34" s="13">
        <v>0</v>
      </c>
      <c r="AT34" s="44">
        <f>SUM(AQ34:AS34)</f>
        <v>0</v>
      </c>
      <c r="AU34" s="45">
        <f>IF($S$81&lt;&gt;0, AC34-AT34, M34-AT34)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66"/>
      <c r="R35" s="366"/>
      <c r="S35" s="366"/>
      <c r="T35" s="366"/>
      <c r="U35" s="366"/>
      <c r="V35" s="366"/>
      <c r="W35" s="366"/>
      <c r="X35" s="366"/>
      <c r="Y35" s="366"/>
      <c r="Z35" s="13">
        <v>0</v>
      </c>
      <c r="AA35" s="13">
        <v>0</v>
      </c>
      <c r="AB35" s="13">
        <v>0</v>
      </c>
      <c r="AC35" s="60">
        <f>SUM(Z35:AB35)</f>
        <v>0</v>
      </c>
      <c r="AD35" s="61">
        <f>M35-AC35</f>
        <v>0</v>
      </c>
      <c r="AE35" s="6"/>
      <c r="AF35" s="6"/>
      <c r="AG35" s="8">
        <v>2</v>
      </c>
      <c r="AH35" s="366"/>
      <c r="AI35" s="366"/>
      <c r="AJ35" s="366"/>
      <c r="AK35" s="366"/>
      <c r="AL35" s="366"/>
      <c r="AM35" s="366"/>
      <c r="AN35" s="366"/>
      <c r="AO35" s="366"/>
      <c r="AP35" s="366"/>
      <c r="AQ35" s="13">
        <v>0</v>
      </c>
      <c r="AR35" s="13">
        <v>0</v>
      </c>
      <c r="AS35" s="13">
        <v>0</v>
      </c>
      <c r="AT35" s="44">
        <f>SUM(AQ35:AS35)</f>
        <v>0</v>
      </c>
      <c r="AU35" s="45">
        <f>IF($S$81&lt;&gt;0, AC35-AT35, M35-AT35)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66"/>
      <c r="R36" s="366"/>
      <c r="S36" s="366"/>
      <c r="T36" s="366"/>
      <c r="U36" s="366"/>
      <c r="V36" s="366"/>
      <c r="W36" s="366"/>
      <c r="X36" s="366"/>
      <c r="Y36" s="366"/>
      <c r="Z36" s="13">
        <v>0</v>
      </c>
      <c r="AA36" s="13">
        <v>0</v>
      </c>
      <c r="AB36" s="13">
        <v>0</v>
      </c>
      <c r="AC36" s="60">
        <f>SUM(Z36:AB36)</f>
        <v>0</v>
      </c>
      <c r="AD36" s="61">
        <f>M36-AC36</f>
        <v>0</v>
      </c>
      <c r="AE36" s="6"/>
      <c r="AF36" s="6"/>
      <c r="AG36" s="8">
        <v>3</v>
      </c>
      <c r="AH36" s="366"/>
      <c r="AI36" s="366"/>
      <c r="AJ36" s="366"/>
      <c r="AK36" s="366"/>
      <c r="AL36" s="366"/>
      <c r="AM36" s="366"/>
      <c r="AN36" s="366"/>
      <c r="AO36" s="366"/>
      <c r="AP36" s="366"/>
      <c r="AQ36" s="13">
        <v>0</v>
      </c>
      <c r="AR36" s="13">
        <v>0</v>
      </c>
      <c r="AS36" s="13">
        <v>0</v>
      </c>
      <c r="AT36" s="44">
        <f>SUM(AQ36:AS36)</f>
        <v>0</v>
      </c>
      <c r="AU36" s="45">
        <f>IF($S$81&lt;&gt;0, AC36-AT36, M36-AT36)</f>
        <v>0</v>
      </c>
    </row>
    <row r="37" spans="1:47" ht="16" thickBot="1" x14ac:dyDescent="0.4">
      <c r="A37" s="379" t="s">
        <v>25</v>
      </c>
      <c r="B37" s="380"/>
      <c r="C37" s="380"/>
      <c r="D37" s="380"/>
      <c r="E37" s="380"/>
      <c r="F37" s="380"/>
      <c r="G37" s="380"/>
      <c r="H37" s="380"/>
      <c r="I37" s="380"/>
      <c r="J37" s="22">
        <f>SUM(J34:J36)</f>
        <v>0</v>
      </c>
      <c r="K37" s="22">
        <f t="shared" ref="K37:L37" si="40">SUM(K34:K36)</f>
        <v>0</v>
      </c>
      <c r="L37" s="22">
        <f t="shared" si="40"/>
        <v>0</v>
      </c>
      <c r="M37" s="16">
        <f>SUM(J37:L37)</f>
        <v>0</v>
      </c>
      <c r="N37" s="6"/>
      <c r="P37" s="379" t="s">
        <v>25</v>
      </c>
      <c r="Q37" s="380"/>
      <c r="R37" s="380"/>
      <c r="S37" s="380"/>
      <c r="T37" s="380"/>
      <c r="U37" s="380"/>
      <c r="V37" s="380"/>
      <c r="W37" s="380"/>
      <c r="X37" s="380"/>
      <c r="Y37" s="380"/>
      <c r="Z37" s="67">
        <f>SUM(Z34:Z36)</f>
        <v>0</v>
      </c>
      <c r="AA37" s="67">
        <f t="shared" ref="AA37:AB37" si="41">SUM(AA34:AA36)</f>
        <v>0</v>
      </c>
      <c r="AB37" s="67">
        <f t="shared" si="41"/>
        <v>0</v>
      </c>
      <c r="AC37" s="67">
        <f t="shared" ref="AC37" si="42">SUM(AC34:AC36)</f>
        <v>0</v>
      </c>
      <c r="AD37" s="59">
        <f>SUM(AD34:AD36)</f>
        <v>0</v>
      </c>
      <c r="AE37" s="6"/>
      <c r="AF37" s="6"/>
      <c r="AG37" s="379" t="s">
        <v>25</v>
      </c>
      <c r="AH37" s="380"/>
      <c r="AI37" s="380"/>
      <c r="AJ37" s="380"/>
      <c r="AK37" s="380"/>
      <c r="AL37" s="380"/>
      <c r="AM37" s="380"/>
      <c r="AN37" s="380"/>
      <c r="AO37" s="380"/>
      <c r="AP37" s="380"/>
      <c r="AQ37" s="42">
        <f>SUM(AQ34:AQ36)</f>
        <v>0</v>
      </c>
      <c r="AR37" s="42">
        <f t="shared" ref="AR37:AS37" si="43">SUM(AR34:AR36)</f>
        <v>0</v>
      </c>
      <c r="AS37" s="42">
        <f t="shared" si="43"/>
        <v>0</v>
      </c>
      <c r="AT37" s="42">
        <f t="shared" ref="AT37:AU37" si="44">SUM(AT34:AT36)</f>
        <v>0</v>
      </c>
      <c r="AU37" s="43">
        <f t="shared" si="44"/>
        <v>0</v>
      </c>
    </row>
    <row r="38" spans="1:47" ht="3.75" customHeight="1" thickBot="1" x14ac:dyDescent="0.4">
      <c r="A38" s="21"/>
      <c r="B38" s="21"/>
      <c r="C38" s="21"/>
      <c r="D38" s="21"/>
      <c r="E38" s="21"/>
      <c r="F38" s="21"/>
      <c r="G38" s="21"/>
      <c r="H38" s="21"/>
      <c r="I38" s="21"/>
      <c r="J38" s="5"/>
      <c r="K38" s="5"/>
      <c r="L38" s="5"/>
      <c r="M38" s="5"/>
      <c r="N38" s="6"/>
      <c r="Q38" s="21"/>
      <c r="R38" s="21"/>
      <c r="S38" s="21"/>
      <c r="T38" s="21"/>
      <c r="U38" s="21"/>
      <c r="V38" s="21"/>
      <c r="W38" s="21"/>
      <c r="X38" s="21"/>
      <c r="Y38" s="21"/>
      <c r="Z38" s="5"/>
      <c r="AA38" s="5"/>
      <c r="AB38" s="5"/>
      <c r="AC38" s="5"/>
      <c r="AD38" s="5"/>
      <c r="AE38" s="6"/>
      <c r="AF38" s="6"/>
      <c r="AH38" s="21"/>
      <c r="AI38" s="21"/>
      <c r="AJ38" s="21"/>
      <c r="AK38" s="21"/>
      <c r="AL38" s="21"/>
      <c r="AM38" s="21"/>
      <c r="AN38" s="21"/>
      <c r="AO38" s="21"/>
      <c r="AP38" s="21"/>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373"/>
      <c r="Z39" s="89" t="s">
        <v>73</v>
      </c>
      <c r="AA39" s="89" t="s">
        <v>15</v>
      </c>
      <c r="AB39" s="89" t="s">
        <v>16</v>
      </c>
      <c r="AC39" s="99" t="s">
        <v>18</v>
      </c>
      <c r="AD39" s="39" t="s">
        <v>109</v>
      </c>
      <c r="AG39" s="372" t="s">
        <v>33</v>
      </c>
      <c r="AH39" s="373"/>
      <c r="AI39" s="373"/>
      <c r="AJ39" s="373"/>
      <c r="AK39" s="373"/>
      <c r="AL39" s="373"/>
      <c r="AM39" s="373"/>
      <c r="AN39" s="373"/>
      <c r="AO39" s="373"/>
      <c r="AP39" s="373"/>
      <c r="AQ39" s="89" t="s">
        <v>204</v>
      </c>
      <c r="AR39" s="89" t="s">
        <v>15</v>
      </c>
      <c r="AS39" s="89" t="s">
        <v>16</v>
      </c>
      <c r="AT39" s="99" t="s">
        <v>206</v>
      </c>
      <c r="AU39" s="39" t="s">
        <v>105</v>
      </c>
    </row>
    <row r="40" spans="1:47" x14ac:dyDescent="0.35">
      <c r="A40" s="8">
        <v>1</v>
      </c>
      <c r="B40" s="376"/>
      <c r="C40" s="376"/>
      <c r="D40" s="376"/>
      <c r="E40" s="376"/>
      <c r="F40" s="376"/>
      <c r="G40" s="376"/>
      <c r="H40" s="376"/>
      <c r="I40" s="376"/>
      <c r="J40" s="13">
        <v>0</v>
      </c>
      <c r="K40" s="13">
        <v>0</v>
      </c>
      <c r="L40" s="13">
        <v>0</v>
      </c>
      <c r="M40" s="15">
        <f>SUM(J40:L40)</f>
        <v>0</v>
      </c>
      <c r="N40" s="6"/>
      <c r="P40" s="8">
        <v>1</v>
      </c>
      <c r="Q40" s="366"/>
      <c r="R40" s="366"/>
      <c r="S40" s="366"/>
      <c r="T40" s="366"/>
      <c r="U40" s="366"/>
      <c r="V40" s="366"/>
      <c r="W40" s="366"/>
      <c r="X40" s="366"/>
      <c r="Y40" s="366"/>
      <c r="Z40" s="13">
        <v>0</v>
      </c>
      <c r="AA40" s="13">
        <v>0</v>
      </c>
      <c r="AB40" s="13">
        <v>0</v>
      </c>
      <c r="AC40" s="60">
        <f>SUM(Z40:AB40)</f>
        <v>0</v>
      </c>
      <c r="AD40" s="61">
        <f>M40-AC40</f>
        <v>0</v>
      </c>
      <c r="AE40" s="6"/>
      <c r="AF40" s="6"/>
      <c r="AG40" s="8">
        <v>1</v>
      </c>
      <c r="AH40" s="366"/>
      <c r="AI40" s="366"/>
      <c r="AJ40" s="366"/>
      <c r="AK40" s="366"/>
      <c r="AL40" s="366"/>
      <c r="AM40" s="366"/>
      <c r="AN40" s="366"/>
      <c r="AO40" s="366"/>
      <c r="AP40" s="366"/>
      <c r="AQ40" s="13">
        <v>0</v>
      </c>
      <c r="AR40" s="13">
        <v>0</v>
      </c>
      <c r="AS40" s="13">
        <v>0</v>
      </c>
      <c r="AT40" s="44">
        <f>SUM(AQ40:AS40)</f>
        <v>0</v>
      </c>
      <c r="AU40" s="45">
        <f>IF($S$81&lt;&gt;0, AC40-AT40, M40-AT40)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66"/>
      <c r="R41" s="366"/>
      <c r="S41" s="366"/>
      <c r="T41" s="366"/>
      <c r="U41" s="366"/>
      <c r="V41" s="366"/>
      <c r="W41" s="366"/>
      <c r="X41" s="366"/>
      <c r="Y41" s="366"/>
      <c r="Z41" s="13">
        <v>0</v>
      </c>
      <c r="AA41" s="13">
        <v>0</v>
      </c>
      <c r="AB41" s="13">
        <v>0</v>
      </c>
      <c r="AC41" s="60">
        <f>SUM(Z41:AB41)</f>
        <v>0</v>
      </c>
      <c r="AD41" s="61">
        <f>M41-AC41</f>
        <v>0</v>
      </c>
      <c r="AE41" s="6"/>
      <c r="AF41" s="6"/>
      <c r="AG41" s="8">
        <v>2</v>
      </c>
      <c r="AH41" s="366"/>
      <c r="AI41" s="366"/>
      <c r="AJ41" s="366"/>
      <c r="AK41" s="366"/>
      <c r="AL41" s="366"/>
      <c r="AM41" s="366"/>
      <c r="AN41" s="366"/>
      <c r="AO41" s="366"/>
      <c r="AP41" s="366"/>
      <c r="AQ41" s="13">
        <v>0</v>
      </c>
      <c r="AR41" s="13">
        <v>0</v>
      </c>
      <c r="AS41" s="13">
        <v>0</v>
      </c>
      <c r="AT41" s="44">
        <f>SUM(AQ41:AS41)</f>
        <v>0</v>
      </c>
      <c r="AU41" s="45">
        <f>IF($S$81&lt;&gt;0, AC41-AT41, M41-AT41)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66"/>
      <c r="R42" s="366"/>
      <c r="S42" s="366"/>
      <c r="T42" s="366"/>
      <c r="U42" s="366"/>
      <c r="V42" s="366"/>
      <c r="W42" s="366"/>
      <c r="X42" s="366"/>
      <c r="Y42" s="366"/>
      <c r="Z42" s="13">
        <v>0</v>
      </c>
      <c r="AA42" s="13">
        <v>0</v>
      </c>
      <c r="AB42" s="13">
        <v>0</v>
      </c>
      <c r="AC42" s="60">
        <f>SUM(Z42:AB42)</f>
        <v>0</v>
      </c>
      <c r="AD42" s="61">
        <f>M42-AC42</f>
        <v>0</v>
      </c>
      <c r="AE42" s="6"/>
      <c r="AF42" s="6"/>
      <c r="AG42" s="8">
        <v>3</v>
      </c>
      <c r="AH42" s="366"/>
      <c r="AI42" s="366"/>
      <c r="AJ42" s="366"/>
      <c r="AK42" s="366"/>
      <c r="AL42" s="366"/>
      <c r="AM42" s="366"/>
      <c r="AN42" s="366"/>
      <c r="AO42" s="366"/>
      <c r="AP42" s="366"/>
      <c r="AQ42" s="13">
        <v>0</v>
      </c>
      <c r="AR42" s="13">
        <v>0</v>
      </c>
      <c r="AS42" s="13">
        <v>0</v>
      </c>
      <c r="AT42" s="44">
        <f>SUM(AQ42:AS42)</f>
        <v>0</v>
      </c>
      <c r="AU42" s="45">
        <f>IF($S$81&lt;&gt;0, AC42-AT42, M42-AT42)</f>
        <v>0</v>
      </c>
    </row>
    <row r="43" spans="1:47" ht="16" thickBot="1" x14ac:dyDescent="0.4">
      <c r="A43" s="379" t="s">
        <v>26</v>
      </c>
      <c r="B43" s="380"/>
      <c r="C43" s="380"/>
      <c r="D43" s="380"/>
      <c r="E43" s="380"/>
      <c r="F43" s="380"/>
      <c r="G43" s="380"/>
      <c r="H43" s="380"/>
      <c r="I43" s="380"/>
      <c r="J43" s="22">
        <f>SUM(J40:J42)</f>
        <v>0</v>
      </c>
      <c r="K43" s="22">
        <f t="shared" ref="K43:L43" si="45">SUM(K40:K42)</f>
        <v>0</v>
      </c>
      <c r="L43" s="22">
        <f t="shared" si="45"/>
        <v>0</v>
      </c>
      <c r="M43" s="16">
        <f>SUM(J43:L43)</f>
        <v>0</v>
      </c>
      <c r="N43" s="6"/>
      <c r="P43" s="379" t="s">
        <v>26</v>
      </c>
      <c r="Q43" s="380"/>
      <c r="R43" s="380"/>
      <c r="S43" s="380"/>
      <c r="T43" s="380"/>
      <c r="U43" s="380"/>
      <c r="V43" s="380"/>
      <c r="W43" s="380"/>
      <c r="X43" s="380"/>
      <c r="Y43" s="380"/>
      <c r="Z43" s="67">
        <f>SUM(Z40:Z42)</f>
        <v>0</v>
      </c>
      <c r="AA43" s="67">
        <f t="shared" ref="AA43:AC43" si="46">SUM(AA40:AA42)</f>
        <v>0</v>
      </c>
      <c r="AB43" s="67">
        <f t="shared" si="46"/>
        <v>0</v>
      </c>
      <c r="AC43" s="67">
        <f t="shared" si="46"/>
        <v>0</v>
      </c>
      <c r="AD43" s="59">
        <f>SUM(AD40:AD42)</f>
        <v>0</v>
      </c>
      <c r="AE43" s="6"/>
      <c r="AF43" s="6"/>
      <c r="AG43" s="379" t="s">
        <v>26</v>
      </c>
      <c r="AH43" s="380"/>
      <c r="AI43" s="380"/>
      <c r="AJ43" s="380"/>
      <c r="AK43" s="380"/>
      <c r="AL43" s="380"/>
      <c r="AM43" s="380"/>
      <c r="AN43" s="380"/>
      <c r="AO43" s="380"/>
      <c r="AP43" s="380"/>
      <c r="AQ43" s="42">
        <f>SUM(AQ40:AQ42)</f>
        <v>0</v>
      </c>
      <c r="AR43" s="42">
        <f t="shared" ref="AR43:AS43" si="47">SUM(AR40:AR42)</f>
        <v>0</v>
      </c>
      <c r="AS43" s="42">
        <f t="shared" si="47"/>
        <v>0</v>
      </c>
      <c r="AT43" s="42">
        <f t="shared" ref="AT43:AU43" si="48">SUM(AT40:AT42)</f>
        <v>0</v>
      </c>
      <c r="AU43" s="43">
        <f t="shared" si="48"/>
        <v>0</v>
      </c>
    </row>
    <row r="44" spans="1:47" ht="3.75" customHeight="1" thickBot="1" x14ac:dyDescent="0.4">
      <c r="A44" s="21"/>
      <c r="B44" s="21"/>
      <c r="C44" s="21"/>
      <c r="D44" s="21"/>
      <c r="E44" s="21"/>
      <c r="F44" s="21"/>
      <c r="G44" s="21"/>
      <c r="H44" s="21"/>
      <c r="I44" s="21"/>
      <c r="J44" s="5"/>
      <c r="K44" s="5"/>
      <c r="L44" s="5"/>
      <c r="M44" s="5"/>
      <c r="N44" s="6"/>
      <c r="Q44" s="21"/>
      <c r="R44" s="21"/>
      <c r="S44" s="21"/>
      <c r="T44" s="21"/>
      <c r="U44" s="21"/>
      <c r="V44" s="21"/>
      <c r="W44" s="21"/>
      <c r="X44" s="21"/>
      <c r="Y44" s="21"/>
      <c r="Z44" s="5"/>
      <c r="AA44" s="5"/>
      <c r="AB44" s="5"/>
      <c r="AC44" s="5"/>
      <c r="AD44" s="5"/>
      <c r="AE44" s="6"/>
      <c r="AF44" s="6"/>
      <c r="AH44" s="21"/>
      <c r="AI44" s="21"/>
      <c r="AJ44" s="21"/>
      <c r="AK44" s="21"/>
      <c r="AL44" s="21"/>
      <c r="AM44" s="21"/>
      <c r="AN44" s="21"/>
      <c r="AO44" s="21"/>
      <c r="AP44" s="21"/>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373"/>
      <c r="Z45" s="89" t="s">
        <v>73</v>
      </c>
      <c r="AA45" s="89" t="s">
        <v>15</v>
      </c>
      <c r="AB45" s="89" t="s">
        <v>16</v>
      </c>
      <c r="AC45" s="99" t="s">
        <v>18</v>
      </c>
      <c r="AD45" s="39" t="s">
        <v>109</v>
      </c>
      <c r="AG45" s="372" t="s">
        <v>27</v>
      </c>
      <c r="AH45" s="373"/>
      <c r="AI45" s="373"/>
      <c r="AJ45" s="373"/>
      <c r="AK45" s="373"/>
      <c r="AL45" s="373"/>
      <c r="AM45" s="373"/>
      <c r="AN45" s="373"/>
      <c r="AO45" s="373"/>
      <c r="AP45" s="373"/>
      <c r="AQ45" s="89" t="s">
        <v>204</v>
      </c>
      <c r="AR45" s="89" t="s">
        <v>15</v>
      </c>
      <c r="AS45" s="89" t="s">
        <v>16</v>
      </c>
      <c r="AT45" s="99" t="s">
        <v>206</v>
      </c>
      <c r="AU45" s="39" t="s">
        <v>105</v>
      </c>
    </row>
    <row r="46" spans="1:47" x14ac:dyDescent="0.35">
      <c r="A46" s="8">
        <v>1</v>
      </c>
      <c r="B46" s="7" t="s">
        <v>28</v>
      </c>
      <c r="C46" s="376"/>
      <c r="D46" s="376"/>
      <c r="E46" s="376"/>
      <c r="F46" s="376"/>
      <c r="G46" s="376"/>
      <c r="H46" s="376"/>
      <c r="I46" s="376"/>
      <c r="J46" s="13">
        <v>0</v>
      </c>
      <c r="K46" s="13">
        <v>0</v>
      </c>
      <c r="L46" s="13">
        <v>0</v>
      </c>
      <c r="M46" s="15">
        <f t="shared" ref="M46:M57" si="49">SUM(J46:L46)</f>
        <v>0</v>
      </c>
      <c r="N46" s="6"/>
      <c r="P46" s="8">
        <v>1</v>
      </c>
      <c r="Q46" s="7" t="s">
        <v>28</v>
      </c>
      <c r="R46" s="73"/>
      <c r="S46" s="376"/>
      <c r="T46" s="376"/>
      <c r="U46" s="376"/>
      <c r="V46" s="376"/>
      <c r="W46" s="376"/>
      <c r="X46" s="376"/>
      <c r="Y46" s="376"/>
      <c r="Z46" s="13">
        <v>0</v>
      </c>
      <c r="AA46" s="13">
        <v>0</v>
      </c>
      <c r="AB46" s="13">
        <v>0</v>
      </c>
      <c r="AC46" s="60">
        <f>SUM(Z46:AB46)</f>
        <v>0</v>
      </c>
      <c r="AD46" s="61">
        <f t="shared" ref="AD46:AD56" si="50">M46-AC46</f>
        <v>0</v>
      </c>
      <c r="AE46" s="6"/>
      <c r="AF46" s="6"/>
      <c r="AG46" s="8">
        <v>1</v>
      </c>
      <c r="AH46" s="7" t="s">
        <v>28</v>
      </c>
      <c r="AI46" s="73"/>
      <c r="AJ46" s="376"/>
      <c r="AK46" s="376"/>
      <c r="AL46" s="376"/>
      <c r="AM46" s="376"/>
      <c r="AN46" s="376"/>
      <c r="AO46" s="376"/>
      <c r="AP46" s="376"/>
      <c r="AQ46" s="13">
        <v>0</v>
      </c>
      <c r="AR46" s="13">
        <v>0</v>
      </c>
      <c r="AS46" s="13">
        <v>0</v>
      </c>
      <c r="AT46" s="44">
        <f t="shared" ref="AT46:AT56" si="51">SUM(AQ46:AS46)</f>
        <v>0</v>
      </c>
      <c r="AU46" s="45">
        <f t="shared" ref="AU46:AU56" si="52">IF($S$81&lt;&gt;0, AC46-AT46, M46-AT46)</f>
        <v>0</v>
      </c>
    </row>
    <row r="47" spans="1:47" x14ac:dyDescent="0.35">
      <c r="A47" s="8">
        <v>2</v>
      </c>
      <c r="B47" s="7" t="s">
        <v>31</v>
      </c>
      <c r="C47" s="376"/>
      <c r="D47" s="376"/>
      <c r="E47" s="376"/>
      <c r="F47" s="376"/>
      <c r="G47" s="376"/>
      <c r="H47" s="376"/>
      <c r="I47" s="376"/>
      <c r="J47" s="13">
        <v>0</v>
      </c>
      <c r="K47" s="13">
        <v>0</v>
      </c>
      <c r="L47" s="13">
        <v>0</v>
      </c>
      <c r="M47" s="15">
        <f t="shared" si="49"/>
        <v>0</v>
      </c>
      <c r="N47" s="6"/>
      <c r="P47" s="8">
        <v>2</v>
      </c>
      <c r="Q47" s="7" t="s">
        <v>31</v>
      </c>
      <c r="R47" s="73"/>
      <c r="S47" s="376"/>
      <c r="T47" s="376"/>
      <c r="U47" s="376"/>
      <c r="V47" s="376"/>
      <c r="W47" s="376"/>
      <c r="X47" s="376"/>
      <c r="Y47" s="376"/>
      <c r="Z47" s="13">
        <v>0</v>
      </c>
      <c r="AA47" s="13">
        <v>0</v>
      </c>
      <c r="AB47" s="13">
        <v>0</v>
      </c>
      <c r="AC47" s="60">
        <f>SUM(Z47:AB47)</f>
        <v>0</v>
      </c>
      <c r="AD47" s="61">
        <f t="shared" si="50"/>
        <v>0</v>
      </c>
      <c r="AE47" s="6"/>
      <c r="AF47" s="6"/>
      <c r="AG47" s="8">
        <v>2</v>
      </c>
      <c r="AH47" s="7" t="s">
        <v>31</v>
      </c>
      <c r="AI47" s="73"/>
      <c r="AJ47" s="376"/>
      <c r="AK47" s="376"/>
      <c r="AL47" s="376"/>
      <c r="AM47" s="376"/>
      <c r="AN47" s="376"/>
      <c r="AO47" s="376"/>
      <c r="AP47" s="376"/>
      <c r="AQ47" s="13">
        <v>0</v>
      </c>
      <c r="AR47" s="13">
        <v>0</v>
      </c>
      <c r="AS47" s="13">
        <v>0</v>
      </c>
      <c r="AT47" s="44">
        <f t="shared" si="51"/>
        <v>0</v>
      </c>
      <c r="AU47" s="45">
        <f t="shared" si="52"/>
        <v>0</v>
      </c>
    </row>
    <row r="48" spans="1:47" x14ac:dyDescent="0.35">
      <c r="A48" s="8">
        <v>3</v>
      </c>
      <c r="B48" s="7" t="s">
        <v>32</v>
      </c>
      <c r="C48" s="376"/>
      <c r="D48" s="376"/>
      <c r="E48" s="376"/>
      <c r="F48" s="376"/>
      <c r="G48" s="376"/>
      <c r="H48" s="376"/>
      <c r="I48" s="376"/>
      <c r="J48" s="13">
        <v>0</v>
      </c>
      <c r="K48" s="13">
        <v>0</v>
      </c>
      <c r="L48" s="13">
        <v>0</v>
      </c>
      <c r="M48" s="15">
        <f t="shared" si="49"/>
        <v>0</v>
      </c>
      <c r="N48" s="6"/>
      <c r="P48" s="8">
        <v>3</v>
      </c>
      <c r="Q48" s="7" t="s">
        <v>32</v>
      </c>
      <c r="R48" s="73"/>
      <c r="S48" s="376"/>
      <c r="T48" s="376"/>
      <c r="U48" s="376"/>
      <c r="V48" s="376"/>
      <c r="W48" s="376"/>
      <c r="X48" s="376"/>
      <c r="Y48" s="376"/>
      <c r="Z48" s="13">
        <v>0</v>
      </c>
      <c r="AA48" s="13">
        <v>0</v>
      </c>
      <c r="AB48" s="13">
        <v>0</v>
      </c>
      <c r="AC48" s="60">
        <f t="shared" ref="AC48:AC56" si="53">SUM(Z48:AB48)</f>
        <v>0</v>
      </c>
      <c r="AD48" s="61">
        <f t="shared" si="50"/>
        <v>0</v>
      </c>
      <c r="AE48" s="6"/>
      <c r="AF48" s="6"/>
      <c r="AG48" s="8">
        <v>3</v>
      </c>
      <c r="AH48" s="7" t="s">
        <v>32</v>
      </c>
      <c r="AI48" s="73"/>
      <c r="AJ48" s="376"/>
      <c r="AK48" s="376"/>
      <c r="AL48" s="376"/>
      <c r="AM48" s="376"/>
      <c r="AN48" s="376"/>
      <c r="AO48" s="376"/>
      <c r="AP48" s="376"/>
      <c r="AQ48" s="13">
        <v>0</v>
      </c>
      <c r="AR48" s="13">
        <v>0</v>
      </c>
      <c r="AS48" s="13">
        <v>0</v>
      </c>
      <c r="AT48" s="44">
        <f t="shared" si="51"/>
        <v>0</v>
      </c>
      <c r="AU48" s="45">
        <f>IF($S$81&lt;&gt;0, AC48-AT48, M48-AT48)</f>
        <v>0</v>
      </c>
    </row>
    <row r="49" spans="1:97" x14ac:dyDescent="0.35">
      <c r="A49" s="8">
        <v>4</v>
      </c>
      <c r="B49" s="7" t="s">
        <v>68</v>
      </c>
      <c r="C49" s="376"/>
      <c r="D49" s="376"/>
      <c r="E49" s="376"/>
      <c r="F49" s="376"/>
      <c r="G49" s="376"/>
      <c r="H49" s="376"/>
      <c r="I49" s="376"/>
      <c r="J49" s="13">
        <v>0</v>
      </c>
      <c r="K49" s="13">
        <v>0</v>
      </c>
      <c r="L49" s="13">
        <v>0</v>
      </c>
      <c r="M49" s="15">
        <f t="shared" si="49"/>
        <v>0</v>
      </c>
      <c r="N49" s="6"/>
      <c r="P49" s="8">
        <v>4</v>
      </c>
      <c r="Q49" s="7" t="s">
        <v>68</v>
      </c>
      <c r="R49" s="73"/>
      <c r="S49" s="376"/>
      <c r="T49" s="376"/>
      <c r="U49" s="376"/>
      <c r="V49" s="376"/>
      <c r="W49" s="376"/>
      <c r="X49" s="376"/>
      <c r="Y49" s="376"/>
      <c r="Z49" s="13">
        <v>0</v>
      </c>
      <c r="AA49" s="13">
        <v>0</v>
      </c>
      <c r="AB49" s="13">
        <v>0</v>
      </c>
      <c r="AC49" s="60">
        <f>SUM(Z49:AB49)</f>
        <v>0</v>
      </c>
      <c r="AD49" s="61">
        <f t="shared" si="50"/>
        <v>0</v>
      </c>
      <c r="AE49" s="6"/>
      <c r="AF49" s="6"/>
      <c r="AG49" s="8">
        <v>4</v>
      </c>
      <c r="AH49" s="7" t="s">
        <v>68</v>
      </c>
      <c r="AI49" s="73"/>
      <c r="AJ49" s="376"/>
      <c r="AK49" s="376"/>
      <c r="AL49" s="376"/>
      <c r="AM49" s="376"/>
      <c r="AN49" s="376"/>
      <c r="AO49" s="376"/>
      <c r="AP49" s="376"/>
      <c r="AQ49" s="13">
        <v>0</v>
      </c>
      <c r="AR49" s="13">
        <v>0</v>
      </c>
      <c r="AS49" s="13">
        <v>0</v>
      </c>
      <c r="AT49" s="44">
        <f t="shared" si="51"/>
        <v>0</v>
      </c>
      <c r="AU49" s="45">
        <f t="shared" si="52"/>
        <v>0</v>
      </c>
    </row>
    <row r="50" spans="1:97" x14ac:dyDescent="0.35">
      <c r="A50" s="8">
        <v>5</v>
      </c>
      <c r="B50" s="7" t="s">
        <v>29</v>
      </c>
      <c r="C50" s="376"/>
      <c r="D50" s="376"/>
      <c r="E50" s="376"/>
      <c r="F50" s="376"/>
      <c r="G50" s="376"/>
      <c r="H50" s="376"/>
      <c r="I50" s="376"/>
      <c r="J50" s="13">
        <v>0</v>
      </c>
      <c r="K50" s="13">
        <v>0</v>
      </c>
      <c r="L50" s="13">
        <v>0</v>
      </c>
      <c r="M50" s="15">
        <f t="shared" si="49"/>
        <v>0</v>
      </c>
      <c r="N50" s="6"/>
      <c r="P50" s="8">
        <v>5</v>
      </c>
      <c r="Q50" s="7" t="s">
        <v>29</v>
      </c>
      <c r="R50" s="73"/>
      <c r="S50" s="376"/>
      <c r="T50" s="376"/>
      <c r="U50" s="376"/>
      <c r="V50" s="376"/>
      <c r="W50" s="376"/>
      <c r="X50" s="376"/>
      <c r="Y50" s="376"/>
      <c r="Z50" s="13">
        <v>0</v>
      </c>
      <c r="AA50" s="13">
        <v>0</v>
      </c>
      <c r="AB50" s="13">
        <v>0</v>
      </c>
      <c r="AC50" s="60">
        <f>SUM(Z50:AB50)</f>
        <v>0</v>
      </c>
      <c r="AD50" s="61">
        <f t="shared" si="50"/>
        <v>0</v>
      </c>
      <c r="AE50" s="6"/>
      <c r="AF50" s="6"/>
      <c r="AG50" s="8">
        <v>5</v>
      </c>
      <c r="AH50" s="7" t="s">
        <v>29</v>
      </c>
      <c r="AI50" s="73"/>
      <c r="AJ50" s="376"/>
      <c r="AK50" s="376"/>
      <c r="AL50" s="376"/>
      <c r="AM50" s="376"/>
      <c r="AN50" s="376"/>
      <c r="AO50" s="376"/>
      <c r="AP50" s="376"/>
      <c r="AQ50" s="13">
        <v>0</v>
      </c>
      <c r="AR50" s="13">
        <v>0</v>
      </c>
      <c r="AS50" s="13">
        <v>0</v>
      </c>
      <c r="AT50" s="44">
        <f t="shared" si="51"/>
        <v>0</v>
      </c>
      <c r="AU50" s="45">
        <f t="shared" si="52"/>
        <v>0</v>
      </c>
    </row>
    <row r="51" spans="1:97" x14ac:dyDescent="0.35">
      <c r="A51" s="8">
        <v>6</v>
      </c>
      <c r="B51" s="7" t="s">
        <v>30</v>
      </c>
      <c r="C51" s="376"/>
      <c r="D51" s="376"/>
      <c r="E51" s="376"/>
      <c r="F51" s="376"/>
      <c r="G51" s="376"/>
      <c r="H51" s="376"/>
      <c r="I51" s="376"/>
      <c r="J51" s="13">
        <v>0</v>
      </c>
      <c r="K51" s="13">
        <v>0</v>
      </c>
      <c r="L51" s="13">
        <v>0</v>
      </c>
      <c r="M51" s="15">
        <f>SUM(J51:L51)</f>
        <v>0</v>
      </c>
      <c r="N51" s="6"/>
      <c r="P51" s="8">
        <v>6</v>
      </c>
      <c r="Q51" s="7" t="s">
        <v>30</v>
      </c>
      <c r="R51" s="73"/>
      <c r="S51" s="376"/>
      <c r="T51" s="376"/>
      <c r="U51" s="376"/>
      <c r="V51" s="376"/>
      <c r="W51" s="376"/>
      <c r="X51" s="376"/>
      <c r="Y51" s="376"/>
      <c r="Z51" s="13">
        <v>0</v>
      </c>
      <c r="AA51" s="13">
        <v>0</v>
      </c>
      <c r="AB51" s="13">
        <v>0</v>
      </c>
      <c r="AC51" s="60">
        <f>SUM(Z51:AB51)</f>
        <v>0</v>
      </c>
      <c r="AD51" s="61">
        <f t="shared" si="50"/>
        <v>0</v>
      </c>
      <c r="AE51" s="6"/>
      <c r="AF51" s="6"/>
      <c r="AG51" s="8">
        <v>6</v>
      </c>
      <c r="AH51" s="7" t="s">
        <v>30</v>
      </c>
      <c r="AI51" s="73"/>
      <c r="AJ51" s="376"/>
      <c r="AK51" s="376"/>
      <c r="AL51" s="376"/>
      <c r="AM51" s="376"/>
      <c r="AN51" s="376"/>
      <c r="AO51" s="376"/>
      <c r="AP51" s="376"/>
      <c r="AQ51" s="13">
        <v>0</v>
      </c>
      <c r="AR51" s="13">
        <v>0</v>
      </c>
      <c r="AS51" s="13">
        <v>0</v>
      </c>
      <c r="AT51" s="44">
        <f>SUM(AQ51:AS51)</f>
        <v>0</v>
      </c>
      <c r="AU51" s="45">
        <f t="shared" si="52"/>
        <v>0</v>
      </c>
    </row>
    <row r="52" spans="1:97" x14ac:dyDescent="0.35">
      <c r="A52" s="8">
        <v>7</v>
      </c>
      <c r="B52" s="7" t="s">
        <v>34</v>
      </c>
      <c r="C52" s="376"/>
      <c r="D52" s="376"/>
      <c r="E52" s="376"/>
      <c r="F52" s="376"/>
      <c r="G52" s="376"/>
      <c r="H52" s="376"/>
      <c r="I52" s="376"/>
      <c r="J52" s="13">
        <v>0</v>
      </c>
      <c r="K52" s="13">
        <v>0</v>
      </c>
      <c r="L52" s="13">
        <v>0</v>
      </c>
      <c r="M52" s="15">
        <f t="shared" si="49"/>
        <v>0</v>
      </c>
      <c r="N52" s="6"/>
      <c r="P52" s="8">
        <v>7</v>
      </c>
      <c r="Q52" s="7" t="s">
        <v>34</v>
      </c>
      <c r="R52" s="73"/>
      <c r="S52" s="376"/>
      <c r="T52" s="376"/>
      <c r="U52" s="376"/>
      <c r="V52" s="376"/>
      <c r="W52" s="376"/>
      <c r="X52" s="376"/>
      <c r="Y52" s="376"/>
      <c r="Z52" s="13">
        <v>0</v>
      </c>
      <c r="AA52" s="13">
        <v>0</v>
      </c>
      <c r="AB52" s="13">
        <v>0</v>
      </c>
      <c r="AC52" s="60">
        <f>SUM(Z52:AB52)</f>
        <v>0</v>
      </c>
      <c r="AD52" s="61">
        <f t="shared" si="50"/>
        <v>0</v>
      </c>
      <c r="AE52" s="6"/>
      <c r="AF52" s="6"/>
      <c r="AG52" s="8">
        <v>7</v>
      </c>
      <c r="AH52" s="7" t="s">
        <v>34</v>
      </c>
      <c r="AI52" s="73"/>
      <c r="AJ52" s="376"/>
      <c r="AK52" s="376"/>
      <c r="AL52" s="376"/>
      <c r="AM52" s="376"/>
      <c r="AN52" s="376"/>
      <c r="AO52" s="376"/>
      <c r="AP52" s="376"/>
      <c r="AQ52" s="13">
        <v>0</v>
      </c>
      <c r="AR52" s="13">
        <v>0</v>
      </c>
      <c r="AS52" s="13">
        <v>0</v>
      </c>
      <c r="AT52" s="44">
        <f t="shared" si="51"/>
        <v>0</v>
      </c>
      <c r="AU52" s="45">
        <f t="shared" si="52"/>
        <v>0</v>
      </c>
    </row>
    <row r="53" spans="1:97" x14ac:dyDescent="0.35">
      <c r="A53" s="8">
        <v>8</v>
      </c>
      <c r="B53" s="7" t="s">
        <v>35</v>
      </c>
      <c r="C53" s="376"/>
      <c r="D53" s="376"/>
      <c r="E53" s="376"/>
      <c r="F53" s="376"/>
      <c r="G53" s="376"/>
      <c r="H53" s="376"/>
      <c r="I53" s="376"/>
      <c r="J53" s="13">
        <v>0</v>
      </c>
      <c r="K53" s="13">
        <v>0</v>
      </c>
      <c r="L53" s="13">
        <v>0</v>
      </c>
      <c r="M53" s="15">
        <f t="shared" si="49"/>
        <v>0</v>
      </c>
      <c r="N53" s="6"/>
      <c r="P53" s="8">
        <v>8</v>
      </c>
      <c r="Q53" s="7" t="s">
        <v>35</v>
      </c>
      <c r="R53" s="73"/>
      <c r="S53" s="376"/>
      <c r="T53" s="376"/>
      <c r="U53" s="376"/>
      <c r="V53" s="376"/>
      <c r="W53" s="376"/>
      <c r="X53" s="376"/>
      <c r="Y53" s="376"/>
      <c r="Z53" s="13">
        <v>0</v>
      </c>
      <c r="AA53" s="13">
        <v>0</v>
      </c>
      <c r="AB53" s="13">
        <v>0</v>
      </c>
      <c r="AC53" s="60">
        <f t="shared" si="53"/>
        <v>0</v>
      </c>
      <c r="AD53" s="61">
        <f t="shared" si="50"/>
        <v>0</v>
      </c>
      <c r="AE53" s="6"/>
      <c r="AF53" s="6"/>
      <c r="AG53" s="8">
        <v>8</v>
      </c>
      <c r="AH53" s="7" t="s">
        <v>35</v>
      </c>
      <c r="AI53" s="73"/>
      <c r="AJ53" s="376"/>
      <c r="AK53" s="376"/>
      <c r="AL53" s="376"/>
      <c r="AM53" s="376"/>
      <c r="AN53" s="376"/>
      <c r="AO53" s="376"/>
      <c r="AP53" s="376"/>
      <c r="AQ53" s="13">
        <v>0</v>
      </c>
      <c r="AR53" s="13">
        <v>0</v>
      </c>
      <c r="AS53" s="13">
        <v>0</v>
      </c>
      <c r="AT53" s="44">
        <f t="shared" si="51"/>
        <v>0</v>
      </c>
      <c r="AU53" s="45">
        <f t="shared" si="52"/>
        <v>0</v>
      </c>
    </row>
    <row r="54" spans="1:97" x14ac:dyDescent="0.35">
      <c r="A54" s="8">
        <v>9</v>
      </c>
      <c r="B54" s="7" t="s">
        <v>49</v>
      </c>
      <c r="C54" s="376"/>
      <c r="D54" s="376"/>
      <c r="E54" s="376"/>
      <c r="F54" s="376"/>
      <c r="G54" s="376"/>
      <c r="H54" s="376"/>
      <c r="I54" s="376"/>
      <c r="J54" s="13">
        <v>0</v>
      </c>
      <c r="K54" s="13">
        <v>0</v>
      </c>
      <c r="L54" s="13">
        <v>0</v>
      </c>
      <c r="M54" s="15">
        <f t="shared" si="49"/>
        <v>0</v>
      </c>
      <c r="N54" s="6"/>
      <c r="P54" s="8">
        <v>9</v>
      </c>
      <c r="Q54" s="7" t="s">
        <v>49</v>
      </c>
      <c r="R54" s="73"/>
      <c r="S54" s="376"/>
      <c r="T54" s="376"/>
      <c r="U54" s="376"/>
      <c r="V54" s="376"/>
      <c r="W54" s="376"/>
      <c r="X54" s="376"/>
      <c r="Y54" s="376"/>
      <c r="Z54" s="13">
        <v>0</v>
      </c>
      <c r="AA54" s="13">
        <v>0</v>
      </c>
      <c r="AB54" s="13">
        <v>0</v>
      </c>
      <c r="AC54" s="60">
        <f>SUM(Z54:AB54)</f>
        <v>0</v>
      </c>
      <c r="AD54" s="61">
        <f t="shared" si="50"/>
        <v>0</v>
      </c>
      <c r="AE54" s="6"/>
      <c r="AF54" s="6"/>
      <c r="AG54" s="8">
        <v>9</v>
      </c>
      <c r="AH54" s="7" t="s">
        <v>49</v>
      </c>
      <c r="AI54" s="73"/>
      <c r="AJ54" s="376"/>
      <c r="AK54" s="376"/>
      <c r="AL54" s="376"/>
      <c r="AM54" s="376"/>
      <c r="AN54" s="376"/>
      <c r="AO54" s="376"/>
      <c r="AP54" s="376"/>
      <c r="AQ54" s="13">
        <v>0</v>
      </c>
      <c r="AR54" s="13">
        <v>0</v>
      </c>
      <c r="AS54" s="13">
        <v>0</v>
      </c>
      <c r="AT54" s="44">
        <f t="shared" si="51"/>
        <v>0</v>
      </c>
      <c r="AU54" s="45">
        <f t="shared" si="52"/>
        <v>0</v>
      </c>
    </row>
    <row r="55" spans="1:97" x14ac:dyDescent="0.35">
      <c r="A55" s="8">
        <v>10</v>
      </c>
      <c r="B55" s="77" t="s">
        <v>198</v>
      </c>
      <c r="C55" s="376"/>
      <c r="D55" s="376"/>
      <c r="E55" s="376"/>
      <c r="F55" s="376"/>
      <c r="G55" s="376"/>
      <c r="H55" s="376"/>
      <c r="I55" s="376"/>
      <c r="J55" s="13">
        <v>0</v>
      </c>
      <c r="K55" s="13">
        <v>0</v>
      </c>
      <c r="L55" s="13">
        <v>0</v>
      </c>
      <c r="M55" s="15">
        <f t="shared" si="49"/>
        <v>0</v>
      </c>
      <c r="N55" s="6"/>
      <c r="P55" s="8">
        <v>10</v>
      </c>
      <c r="Q55" s="398" t="s">
        <v>198</v>
      </c>
      <c r="R55" s="398"/>
      <c r="S55" s="366"/>
      <c r="T55" s="366"/>
      <c r="U55" s="366"/>
      <c r="V55" s="366"/>
      <c r="W55" s="366"/>
      <c r="X55" s="366"/>
      <c r="Y55" s="366"/>
      <c r="Z55" s="13">
        <v>0</v>
      </c>
      <c r="AA55" s="13">
        <v>0</v>
      </c>
      <c r="AB55" s="13">
        <v>0</v>
      </c>
      <c r="AC55" s="60">
        <f>SUM(Z55:AB55)</f>
        <v>0</v>
      </c>
      <c r="AD55" s="61">
        <f t="shared" si="50"/>
        <v>0</v>
      </c>
      <c r="AE55" s="6"/>
      <c r="AF55" s="6"/>
      <c r="AG55" s="8">
        <v>10</v>
      </c>
      <c r="AH55" s="398" t="s">
        <v>198</v>
      </c>
      <c r="AI55" s="398"/>
      <c r="AJ55" s="366"/>
      <c r="AK55" s="366"/>
      <c r="AL55" s="366"/>
      <c r="AM55" s="366"/>
      <c r="AN55" s="366"/>
      <c r="AO55" s="366"/>
      <c r="AP55" s="366"/>
      <c r="AQ55" s="13">
        <v>0</v>
      </c>
      <c r="AR55" s="13">
        <v>0</v>
      </c>
      <c r="AS55" s="13">
        <v>0</v>
      </c>
      <c r="AT55" s="44">
        <f>SUM(AQ55:AS55)</f>
        <v>0</v>
      </c>
      <c r="AU55" s="45">
        <f t="shared" si="52"/>
        <v>0</v>
      </c>
    </row>
    <row r="56" spans="1:97" ht="17.25" customHeight="1" x14ac:dyDescent="0.35">
      <c r="A56" s="8">
        <v>11</v>
      </c>
      <c r="B56" s="77" t="s">
        <v>198</v>
      </c>
      <c r="C56" s="376"/>
      <c r="D56" s="376"/>
      <c r="E56" s="376"/>
      <c r="F56" s="376"/>
      <c r="G56" s="376"/>
      <c r="H56" s="376"/>
      <c r="I56" s="376"/>
      <c r="J56" s="13">
        <v>0</v>
      </c>
      <c r="K56" s="13">
        <v>0</v>
      </c>
      <c r="L56" s="13">
        <v>0</v>
      </c>
      <c r="M56" s="15">
        <f t="shared" si="49"/>
        <v>0</v>
      </c>
      <c r="N56" s="6"/>
      <c r="P56" s="8">
        <v>11</v>
      </c>
      <c r="Q56" s="398" t="s">
        <v>198</v>
      </c>
      <c r="R56" s="398"/>
      <c r="S56" s="366"/>
      <c r="T56" s="366"/>
      <c r="U56" s="366"/>
      <c r="V56" s="366"/>
      <c r="W56" s="366"/>
      <c r="X56" s="366"/>
      <c r="Y56" s="366"/>
      <c r="Z56" s="13">
        <v>0</v>
      </c>
      <c r="AA56" s="13">
        <v>0</v>
      </c>
      <c r="AB56" s="13">
        <v>0</v>
      </c>
      <c r="AC56" s="60">
        <f t="shared" si="53"/>
        <v>0</v>
      </c>
      <c r="AD56" s="61">
        <f t="shared" si="50"/>
        <v>0</v>
      </c>
      <c r="AE56" s="6"/>
      <c r="AF56" s="6"/>
      <c r="AG56" s="8">
        <v>11</v>
      </c>
      <c r="AH56" s="398" t="s">
        <v>198</v>
      </c>
      <c r="AI56" s="398"/>
      <c r="AJ56" s="366"/>
      <c r="AK56" s="366"/>
      <c r="AL56" s="366"/>
      <c r="AM56" s="366"/>
      <c r="AN56" s="366"/>
      <c r="AO56" s="366"/>
      <c r="AP56" s="366"/>
      <c r="AQ56" s="13">
        <v>0</v>
      </c>
      <c r="AR56" s="13">
        <v>0</v>
      </c>
      <c r="AS56" s="13">
        <v>0</v>
      </c>
      <c r="AT56" s="44">
        <f t="shared" si="51"/>
        <v>0</v>
      </c>
      <c r="AU56" s="45">
        <f t="shared" si="52"/>
        <v>0</v>
      </c>
    </row>
    <row r="57" spans="1:97" ht="16" thickBot="1" x14ac:dyDescent="0.4">
      <c r="A57" s="379" t="s">
        <v>36</v>
      </c>
      <c r="B57" s="380"/>
      <c r="C57" s="380"/>
      <c r="D57" s="380"/>
      <c r="E57" s="380"/>
      <c r="F57" s="380"/>
      <c r="G57" s="380"/>
      <c r="H57" s="380"/>
      <c r="I57" s="380"/>
      <c r="J57" s="22">
        <f>SUM(J46:J56)</f>
        <v>0</v>
      </c>
      <c r="K57" s="22">
        <f t="shared" ref="K57:L57" si="54">SUM(K46:K56)</f>
        <v>0</v>
      </c>
      <c r="L57" s="22">
        <f t="shared" si="54"/>
        <v>0</v>
      </c>
      <c r="M57" s="16">
        <f t="shared" si="49"/>
        <v>0</v>
      </c>
      <c r="N57" s="6"/>
      <c r="P57" s="379" t="s">
        <v>36</v>
      </c>
      <c r="Q57" s="380"/>
      <c r="R57" s="380"/>
      <c r="S57" s="380"/>
      <c r="T57" s="380"/>
      <c r="U57" s="380"/>
      <c r="V57" s="380"/>
      <c r="W57" s="380"/>
      <c r="X57" s="380"/>
      <c r="Y57" s="380"/>
      <c r="Z57" s="67">
        <f>SUM(Z46:Z56)</f>
        <v>0</v>
      </c>
      <c r="AA57" s="67">
        <f t="shared" ref="AA57:AB57" si="55">SUM(AA46:AA56)</f>
        <v>0</v>
      </c>
      <c r="AB57" s="67">
        <f t="shared" si="55"/>
        <v>0</v>
      </c>
      <c r="AC57" s="67">
        <f>SUM(AC46:AC56)</f>
        <v>0</v>
      </c>
      <c r="AD57" s="59">
        <f>SUM(AD46:AD56)</f>
        <v>0</v>
      </c>
      <c r="AE57" s="6"/>
      <c r="AF57" s="6"/>
      <c r="AG57" s="379" t="s">
        <v>36</v>
      </c>
      <c r="AH57" s="380"/>
      <c r="AI57" s="380"/>
      <c r="AJ57" s="380"/>
      <c r="AK57" s="380"/>
      <c r="AL57" s="380"/>
      <c r="AM57" s="380"/>
      <c r="AN57" s="380"/>
      <c r="AO57" s="380"/>
      <c r="AP57" s="380"/>
      <c r="AQ57" s="42">
        <f>SUM(AQ46:AQ56)</f>
        <v>0</v>
      </c>
      <c r="AR57" s="42">
        <f>SUM(AR46:AR56)</f>
        <v>0</v>
      </c>
      <c r="AS57" s="42">
        <f>SUM(AS46:AS56)</f>
        <v>0</v>
      </c>
      <c r="AT57" s="42">
        <f t="shared" ref="AT57:AU57" si="56">SUM(AT46:AT56)</f>
        <v>0</v>
      </c>
      <c r="AU57" s="43">
        <f t="shared" si="56"/>
        <v>0</v>
      </c>
    </row>
    <row r="58" spans="1:97" ht="4.5" customHeight="1" thickBot="1" x14ac:dyDescent="0.4">
      <c r="B58" s="48"/>
      <c r="C58" s="49"/>
      <c r="D58" s="49"/>
      <c r="E58" s="49"/>
      <c r="F58" s="49"/>
      <c r="G58" s="49"/>
      <c r="H58" s="49"/>
      <c r="I58" s="49"/>
      <c r="J58" s="50"/>
      <c r="K58" s="50"/>
      <c r="L58" s="50"/>
      <c r="M58" s="5"/>
      <c r="N58" s="6"/>
      <c r="R58" s="48"/>
      <c r="S58" s="51"/>
      <c r="T58" s="51"/>
      <c r="U58" s="51"/>
      <c r="V58" s="51"/>
      <c r="W58" s="51"/>
      <c r="X58" s="51"/>
      <c r="Y58" s="51"/>
      <c r="Z58" s="50"/>
      <c r="AA58" s="50"/>
      <c r="AB58" s="50"/>
      <c r="AC58" s="5"/>
      <c r="AD58" s="5"/>
      <c r="AE58" s="6"/>
      <c r="AF58" s="6"/>
      <c r="AI58" s="48"/>
      <c r="AJ58" s="51"/>
      <c r="AK58" s="51"/>
      <c r="AL58" s="51"/>
      <c r="AM58" s="51"/>
      <c r="AN58" s="51"/>
      <c r="AO58" s="51"/>
      <c r="AP58" s="51"/>
      <c r="AQ58" s="50"/>
      <c r="AR58" s="50"/>
      <c r="AS58" s="50"/>
      <c r="AT58" s="5"/>
      <c r="AU58" s="5"/>
    </row>
    <row r="59" spans="1:97" s="34" customFormat="1" x14ac:dyDescent="0.35">
      <c r="A59" s="383" t="s">
        <v>67</v>
      </c>
      <c r="B59" s="384"/>
      <c r="C59" s="384"/>
      <c r="D59" s="384"/>
      <c r="E59" s="384"/>
      <c r="F59" s="384"/>
      <c r="G59" s="384"/>
      <c r="H59" s="384"/>
      <c r="I59" s="384"/>
      <c r="J59" s="33" t="s">
        <v>17</v>
      </c>
      <c r="K59" s="33" t="s">
        <v>15</v>
      </c>
      <c r="L59" s="33" t="s">
        <v>16</v>
      </c>
      <c r="M59" s="106" t="s">
        <v>18</v>
      </c>
      <c r="N59" s="32"/>
      <c r="O59" s="21"/>
      <c r="P59" s="383" t="s">
        <v>135</v>
      </c>
      <c r="Q59" s="384"/>
      <c r="R59" s="384"/>
      <c r="S59" s="384"/>
      <c r="T59" s="384"/>
      <c r="U59" s="384"/>
      <c r="V59" s="384"/>
      <c r="W59" s="384"/>
      <c r="X59" s="384"/>
      <c r="Y59" s="384"/>
      <c r="Z59" s="89" t="s">
        <v>73</v>
      </c>
      <c r="AA59" s="33" t="s">
        <v>15</v>
      </c>
      <c r="AB59" s="33" t="s">
        <v>16</v>
      </c>
      <c r="AC59" s="99" t="s">
        <v>18</v>
      </c>
      <c r="AD59" s="39" t="s">
        <v>109</v>
      </c>
      <c r="AE59" s="32"/>
      <c r="AF59" s="32"/>
      <c r="AG59" s="383" t="s">
        <v>135</v>
      </c>
      <c r="AH59" s="384"/>
      <c r="AI59" s="384"/>
      <c r="AJ59" s="384"/>
      <c r="AK59" s="384"/>
      <c r="AL59" s="384"/>
      <c r="AM59" s="384"/>
      <c r="AN59" s="384"/>
      <c r="AO59" s="384"/>
      <c r="AP59" s="384"/>
      <c r="AQ59" s="89" t="s">
        <v>204</v>
      </c>
      <c r="AR59" s="33" t="s">
        <v>15</v>
      </c>
      <c r="AS59" s="33" t="s">
        <v>16</v>
      </c>
      <c r="AT59" s="99" t="s">
        <v>206</v>
      </c>
      <c r="AU59" s="39" t="s">
        <v>105</v>
      </c>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row>
    <row r="60" spans="1:97" s="9" customFormat="1" x14ac:dyDescent="0.35">
      <c r="A60" s="11">
        <v>1</v>
      </c>
      <c r="B60" s="399">
        <f>'Subaward 1'!$C$3</f>
        <v>0</v>
      </c>
      <c r="C60" s="399"/>
      <c r="D60" s="399"/>
      <c r="E60" s="399"/>
      <c r="F60" s="399"/>
      <c r="G60" s="399"/>
      <c r="H60" s="399"/>
      <c r="I60" s="399"/>
      <c r="J60" s="17">
        <f>'Subaward 1'!$D$84</f>
        <v>0</v>
      </c>
      <c r="K60" s="17">
        <f>'Subaward 1'!$D$85</f>
        <v>0</v>
      </c>
      <c r="L60" s="17">
        <f>'Subaward 1'!$D$86</f>
        <v>0</v>
      </c>
      <c r="M60" s="15">
        <f t="shared" ref="M60:M70" si="57">SUM(J60:L60)</f>
        <v>0</v>
      </c>
      <c r="N60" s="6"/>
      <c r="O60" s="3"/>
      <c r="P60" s="11">
        <v>1</v>
      </c>
      <c r="Q60" s="393">
        <f>'Subaward 1'!$C$3</f>
        <v>0</v>
      </c>
      <c r="R60" s="393"/>
      <c r="S60" s="393"/>
      <c r="T60" s="393"/>
      <c r="U60" s="393"/>
      <c r="V60" s="393"/>
      <c r="W60" s="393"/>
      <c r="X60" s="393"/>
      <c r="Y60" s="393"/>
      <c r="Z60" s="64">
        <f>'Subaward 1'!$S$84</f>
        <v>0</v>
      </c>
      <c r="AA60" s="64">
        <f>'Subaward 1'!$S$85</f>
        <v>0</v>
      </c>
      <c r="AB60" s="64">
        <f>'Subaward 1'!$S$86</f>
        <v>0</v>
      </c>
      <c r="AC60" s="60">
        <f>SUM(Z60:AB60)</f>
        <v>0</v>
      </c>
      <c r="AD60" s="61">
        <f t="shared" ref="AD60:AD69" si="58">M60-AC60</f>
        <v>0</v>
      </c>
      <c r="AE60" s="6"/>
      <c r="AF60" s="6"/>
      <c r="AG60" s="11">
        <v>1</v>
      </c>
      <c r="AH60" s="400">
        <f>'Subaward 1'!$C$3</f>
        <v>0</v>
      </c>
      <c r="AI60" s="400"/>
      <c r="AJ60" s="400"/>
      <c r="AK60" s="400"/>
      <c r="AL60" s="400"/>
      <c r="AM60" s="400"/>
      <c r="AN60" s="400"/>
      <c r="AO60" s="400"/>
      <c r="AP60" s="400"/>
      <c r="AQ60" s="52">
        <f>'Subaward 1'!$AJ$84</f>
        <v>0</v>
      </c>
      <c r="AR60" s="52">
        <f>'Subaward 1'!$AJ$85</f>
        <v>0</v>
      </c>
      <c r="AS60" s="52">
        <f>'Subaward 1'!$AJ$86</f>
        <v>0</v>
      </c>
      <c r="AT60" s="44">
        <f t="shared" ref="AT60:AT69" si="59">SUM(AQ60:AS60)</f>
        <v>0</v>
      </c>
      <c r="AU60" s="45">
        <f t="shared" ref="AU60:AU70" si="60">IF($S$81&lt;&gt;0, AC60-AT60, M60-AT60)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row>
    <row r="61" spans="1:97" s="9" customFormat="1" hidden="1" x14ac:dyDescent="0.35">
      <c r="A61" s="11">
        <v>2</v>
      </c>
      <c r="B61" s="399">
        <f>'Subaward 2'!$C$3</f>
        <v>0</v>
      </c>
      <c r="C61" s="399"/>
      <c r="D61" s="399"/>
      <c r="E61" s="399"/>
      <c r="F61" s="399"/>
      <c r="G61" s="399"/>
      <c r="H61" s="399"/>
      <c r="I61" s="399"/>
      <c r="J61" s="17">
        <f>'Subaward 2'!$D$84</f>
        <v>0</v>
      </c>
      <c r="K61" s="17">
        <f>'Subaward 2'!$D$85</f>
        <v>0</v>
      </c>
      <c r="L61" s="17">
        <f>'Subaward 2'!$D$86</f>
        <v>0</v>
      </c>
      <c r="M61" s="15">
        <f t="shared" si="57"/>
        <v>0</v>
      </c>
      <c r="N61" s="6"/>
      <c r="O61" s="3"/>
      <c r="P61" s="11">
        <v>2</v>
      </c>
      <c r="Q61" s="393">
        <f>'Subaward 2'!$C$3</f>
        <v>0</v>
      </c>
      <c r="R61" s="393"/>
      <c r="S61" s="393"/>
      <c r="T61" s="393"/>
      <c r="U61" s="393"/>
      <c r="V61" s="393"/>
      <c r="W61" s="393"/>
      <c r="X61" s="393"/>
      <c r="Y61" s="393"/>
      <c r="Z61" s="64">
        <f>'Subaward 2'!$S$84</f>
        <v>0</v>
      </c>
      <c r="AA61" s="64">
        <f>'Subaward 2'!$S$85</f>
        <v>0</v>
      </c>
      <c r="AB61" s="64">
        <f>'Subaward 2'!$S$86</f>
        <v>0</v>
      </c>
      <c r="AC61" s="60">
        <f>SUM(Z61:AB61)</f>
        <v>0</v>
      </c>
      <c r="AD61" s="61">
        <f t="shared" si="58"/>
        <v>0</v>
      </c>
      <c r="AE61" s="6"/>
      <c r="AF61" s="6"/>
      <c r="AG61" s="11">
        <v>2</v>
      </c>
      <c r="AH61" s="400">
        <f>'Subaward 2'!$C$3</f>
        <v>0</v>
      </c>
      <c r="AI61" s="400"/>
      <c r="AJ61" s="400"/>
      <c r="AK61" s="400"/>
      <c r="AL61" s="400"/>
      <c r="AM61" s="400"/>
      <c r="AN61" s="400"/>
      <c r="AO61" s="400"/>
      <c r="AP61" s="400"/>
      <c r="AQ61" s="52">
        <f>'Subaward 2'!$AJ$84</f>
        <v>0</v>
      </c>
      <c r="AR61" s="52">
        <f>'Subaward 2'!$AJ$85</f>
        <v>0</v>
      </c>
      <c r="AS61" s="52">
        <f>'Subaward 2'!$AJ$86</f>
        <v>0</v>
      </c>
      <c r="AT61" s="44">
        <f t="shared" si="59"/>
        <v>0</v>
      </c>
      <c r="AU61" s="45">
        <f t="shared" si="60"/>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row>
    <row r="62" spans="1:97" s="9" customFormat="1" hidden="1" x14ac:dyDescent="0.35">
      <c r="A62" s="11">
        <v>3</v>
      </c>
      <c r="B62" s="399">
        <f>'Subaward 3'!$C$3</f>
        <v>0</v>
      </c>
      <c r="C62" s="399"/>
      <c r="D62" s="399"/>
      <c r="E62" s="399"/>
      <c r="F62" s="399"/>
      <c r="G62" s="399"/>
      <c r="H62" s="399"/>
      <c r="I62" s="399"/>
      <c r="J62" s="17">
        <f>'Subaward 3'!$D$84</f>
        <v>0</v>
      </c>
      <c r="K62" s="17">
        <f>'Subaward 3'!$D$85</f>
        <v>0</v>
      </c>
      <c r="L62" s="17">
        <f>'Subaward 3'!$D$86</f>
        <v>0</v>
      </c>
      <c r="M62" s="15">
        <f t="shared" si="57"/>
        <v>0</v>
      </c>
      <c r="N62" s="6"/>
      <c r="O62" s="3"/>
      <c r="P62" s="11">
        <v>3</v>
      </c>
      <c r="Q62" s="393">
        <f>'Subaward 3'!$C$3</f>
        <v>0</v>
      </c>
      <c r="R62" s="393"/>
      <c r="S62" s="393"/>
      <c r="T62" s="393"/>
      <c r="U62" s="393"/>
      <c r="V62" s="393"/>
      <c r="W62" s="393"/>
      <c r="X62" s="393"/>
      <c r="Y62" s="393"/>
      <c r="Z62" s="64">
        <f>'Subaward 3'!$S$84</f>
        <v>0</v>
      </c>
      <c r="AA62" s="64">
        <f>'Subaward 3'!$S$85</f>
        <v>0</v>
      </c>
      <c r="AB62" s="64">
        <f>'Subaward 3'!$S$86</f>
        <v>0</v>
      </c>
      <c r="AC62" s="60">
        <f t="shared" ref="AC62:AC69" si="61">SUM(Z62:AB62)</f>
        <v>0</v>
      </c>
      <c r="AD62" s="61">
        <f t="shared" si="58"/>
        <v>0</v>
      </c>
      <c r="AE62" s="6"/>
      <c r="AF62" s="6"/>
      <c r="AG62" s="11">
        <v>3</v>
      </c>
      <c r="AH62" s="400">
        <f>'Subaward 3'!$C$3</f>
        <v>0</v>
      </c>
      <c r="AI62" s="400"/>
      <c r="AJ62" s="400"/>
      <c r="AK62" s="400"/>
      <c r="AL62" s="400"/>
      <c r="AM62" s="400"/>
      <c r="AN62" s="400"/>
      <c r="AO62" s="400"/>
      <c r="AP62" s="400"/>
      <c r="AQ62" s="52">
        <f>'Subaward 3'!$AJ$84</f>
        <v>0</v>
      </c>
      <c r="AR62" s="52">
        <f>'Subaward 3'!$AJ$85</f>
        <v>0</v>
      </c>
      <c r="AS62" s="52">
        <f>'Subaward 3'!$AJ$86</f>
        <v>0</v>
      </c>
      <c r="AT62" s="44">
        <f t="shared" si="59"/>
        <v>0</v>
      </c>
      <c r="AU62" s="45">
        <f t="shared" si="60"/>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row>
    <row r="63" spans="1:97" s="9" customFormat="1" hidden="1" x14ac:dyDescent="0.35">
      <c r="A63" s="11">
        <v>4</v>
      </c>
      <c r="B63" s="399">
        <f>'Subaward 4'!$C$3</f>
        <v>0</v>
      </c>
      <c r="C63" s="399"/>
      <c r="D63" s="399"/>
      <c r="E63" s="399"/>
      <c r="F63" s="399"/>
      <c r="G63" s="399"/>
      <c r="H63" s="399"/>
      <c r="I63" s="399"/>
      <c r="J63" s="17">
        <f>'Subaward 4'!$D$84</f>
        <v>0</v>
      </c>
      <c r="K63" s="17">
        <f>'Subaward 4'!$D$85</f>
        <v>0</v>
      </c>
      <c r="L63" s="17">
        <f>'Subaward 4'!$D$86</f>
        <v>0</v>
      </c>
      <c r="M63" s="15">
        <f t="shared" si="57"/>
        <v>0</v>
      </c>
      <c r="N63" s="6"/>
      <c r="O63" s="3"/>
      <c r="P63" s="11">
        <v>4</v>
      </c>
      <c r="Q63" s="393">
        <f>'Subaward 4'!$C$3</f>
        <v>0</v>
      </c>
      <c r="R63" s="393"/>
      <c r="S63" s="393"/>
      <c r="T63" s="393"/>
      <c r="U63" s="393"/>
      <c r="V63" s="393"/>
      <c r="W63" s="393"/>
      <c r="X63" s="393"/>
      <c r="Y63" s="393"/>
      <c r="Z63" s="64">
        <f>'Subaward 4'!$S$84</f>
        <v>0</v>
      </c>
      <c r="AA63" s="64">
        <f>'Subaward 4'!$S$85</f>
        <v>0</v>
      </c>
      <c r="AB63" s="64">
        <f>'Subaward 4'!$S$86</f>
        <v>0</v>
      </c>
      <c r="AC63" s="60">
        <f t="shared" si="61"/>
        <v>0</v>
      </c>
      <c r="AD63" s="61">
        <f t="shared" si="58"/>
        <v>0</v>
      </c>
      <c r="AE63" s="6"/>
      <c r="AF63" s="6"/>
      <c r="AG63" s="11">
        <v>4</v>
      </c>
      <c r="AH63" s="400">
        <f>'Subaward 4'!$C$3</f>
        <v>0</v>
      </c>
      <c r="AI63" s="400"/>
      <c r="AJ63" s="400"/>
      <c r="AK63" s="400"/>
      <c r="AL63" s="400"/>
      <c r="AM63" s="400"/>
      <c r="AN63" s="400"/>
      <c r="AO63" s="400"/>
      <c r="AP63" s="400"/>
      <c r="AQ63" s="52">
        <f>'Subaward 4'!$AJ$84</f>
        <v>0</v>
      </c>
      <c r="AR63" s="52">
        <f>'Subaward 4'!$AJ$85</f>
        <v>0</v>
      </c>
      <c r="AS63" s="52">
        <f>'Subaward 4'!$AJ$86</f>
        <v>0</v>
      </c>
      <c r="AT63" s="44">
        <f t="shared" si="59"/>
        <v>0</v>
      </c>
      <c r="AU63" s="45">
        <f t="shared" si="60"/>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row>
    <row r="64" spans="1:97" s="9" customFormat="1" hidden="1" x14ac:dyDescent="0.35">
      <c r="A64" s="11">
        <v>5</v>
      </c>
      <c r="B64" s="399">
        <f>'Subaward 5'!$C$3</f>
        <v>0</v>
      </c>
      <c r="C64" s="399"/>
      <c r="D64" s="399"/>
      <c r="E64" s="399"/>
      <c r="F64" s="399"/>
      <c r="G64" s="399"/>
      <c r="H64" s="399"/>
      <c r="I64" s="399"/>
      <c r="J64" s="17">
        <f>'Subaward 5'!$D$84</f>
        <v>0</v>
      </c>
      <c r="K64" s="17">
        <f>'Subaward 5'!$D$85</f>
        <v>0</v>
      </c>
      <c r="L64" s="17">
        <f>'Subaward 5'!$D$86</f>
        <v>0</v>
      </c>
      <c r="M64" s="15">
        <f t="shared" si="57"/>
        <v>0</v>
      </c>
      <c r="N64" s="6"/>
      <c r="O64" s="3"/>
      <c r="P64" s="11">
        <v>5</v>
      </c>
      <c r="Q64" s="393">
        <f>'Subaward 5'!$C$3</f>
        <v>0</v>
      </c>
      <c r="R64" s="393"/>
      <c r="S64" s="393"/>
      <c r="T64" s="393"/>
      <c r="U64" s="393"/>
      <c r="V64" s="393"/>
      <c r="W64" s="393"/>
      <c r="X64" s="393"/>
      <c r="Y64" s="393"/>
      <c r="Z64" s="64">
        <f>'Subaward 5'!$S$84</f>
        <v>0</v>
      </c>
      <c r="AA64" s="64">
        <f>'Subaward 5'!$S$85</f>
        <v>0</v>
      </c>
      <c r="AB64" s="64">
        <f>'Subaward 5'!$S$86</f>
        <v>0</v>
      </c>
      <c r="AC64" s="60">
        <f t="shared" si="61"/>
        <v>0</v>
      </c>
      <c r="AD64" s="61">
        <f t="shared" si="58"/>
        <v>0</v>
      </c>
      <c r="AE64" s="6"/>
      <c r="AF64" s="6"/>
      <c r="AG64" s="11">
        <v>5</v>
      </c>
      <c r="AH64" s="400">
        <f>'Subaward 5'!$C$3</f>
        <v>0</v>
      </c>
      <c r="AI64" s="400"/>
      <c r="AJ64" s="400"/>
      <c r="AK64" s="400"/>
      <c r="AL64" s="400"/>
      <c r="AM64" s="400"/>
      <c r="AN64" s="400"/>
      <c r="AO64" s="400"/>
      <c r="AP64" s="400"/>
      <c r="AQ64" s="52">
        <f>'Subaward 5'!$AJ$84</f>
        <v>0</v>
      </c>
      <c r="AR64" s="52">
        <f>'Subaward 5'!$AJ$85</f>
        <v>0</v>
      </c>
      <c r="AS64" s="52">
        <f>'Subaward 5'!$AJ$86</f>
        <v>0</v>
      </c>
      <c r="AT64" s="44">
        <f>SUM(AQ64:AS64)</f>
        <v>0</v>
      </c>
      <c r="AU64" s="45">
        <f t="shared" si="60"/>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row>
    <row r="65" spans="1:97" s="9" customFormat="1" hidden="1" x14ac:dyDescent="0.35">
      <c r="A65" s="11">
        <v>6</v>
      </c>
      <c r="B65" s="399">
        <f>'Subaward 6'!$C$3</f>
        <v>0</v>
      </c>
      <c r="C65" s="399"/>
      <c r="D65" s="399"/>
      <c r="E65" s="399"/>
      <c r="F65" s="399"/>
      <c r="G65" s="399"/>
      <c r="H65" s="399"/>
      <c r="I65" s="399"/>
      <c r="J65" s="17">
        <f>'Subaward 6'!$D$84</f>
        <v>0</v>
      </c>
      <c r="K65" s="17">
        <f>'Subaward 6'!$D$85</f>
        <v>0</v>
      </c>
      <c r="L65" s="17">
        <f>'Subaward 6'!$D$86</f>
        <v>0</v>
      </c>
      <c r="M65" s="15">
        <f t="shared" si="57"/>
        <v>0</v>
      </c>
      <c r="N65" s="6"/>
      <c r="O65" s="3"/>
      <c r="P65" s="11">
        <v>6</v>
      </c>
      <c r="Q65" s="393">
        <f>'Subaward 6'!$C$3</f>
        <v>0</v>
      </c>
      <c r="R65" s="393"/>
      <c r="S65" s="393"/>
      <c r="T65" s="393"/>
      <c r="U65" s="393"/>
      <c r="V65" s="393"/>
      <c r="W65" s="393"/>
      <c r="X65" s="393"/>
      <c r="Y65" s="393"/>
      <c r="Z65" s="64">
        <f>'Subaward 6'!$S$84</f>
        <v>0</v>
      </c>
      <c r="AA65" s="64">
        <f>'Subaward 6'!$S$85</f>
        <v>0</v>
      </c>
      <c r="AB65" s="64">
        <f>'Subaward 6'!$S$86</f>
        <v>0</v>
      </c>
      <c r="AC65" s="60">
        <f t="shared" si="61"/>
        <v>0</v>
      </c>
      <c r="AD65" s="61">
        <f t="shared" si="58"/>
        <v>0</v>
      </c>
      <c r="AE65" s="6"/>
      <c r="AF65" s="6"/>
      <c r="AG65" s="11">
        <v>6</v>
      </c>
      <c r="AH65" s="400">
        <f>'Subaward 6'!$C$3</f>
        <v>0</v>
      </c>
      <c r="AI65" s="400"/>
      <c r="AJ65" s="400"/>
      <c r="AK65" s="400"/>
      <c r="AL65" s="400"/>
      <c r="AM65" s="400"/>
      <c r="AN65" s="400"/>
      <c r="AO65" s="400"/>
      <c r="AP65" s="400"/>
      <c r="AQ65" s="52">
        <f>'Subaward 6'!$AJ$84</f>
        <v>0</v>
      </c>
      <c r="AR65" s="52">
        <f>'Subaward 6'!$AJ$85</f>
        <v>0</v>
      </c>
      <c r="AS65" s="52">
        <f>'Subaward 6'!$AJ$86</f>
        <v>0</v>
      </c>
      <c r="AT65" s="44">
        <f t="shared" si="59"/>
        <v>0</v>
      </c>
      <c r="AU65" s="45">
        <f>IF($S$81&lt;&gt;0, AC65-AT65, M65-AT65)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row>
    <row r="66" spans="1:97" s="9" customFormat="1" hidden="1" x14ac:dyDescent="0.35">
      <c r="A66" s="11">
        <v>7</v>
      </c>
      <c r="B66" s="399">
        <f>'Subaward 7'!$C$3</f>
        <v>0</v>
      </c>
      <c r="C66" s="399"/>
      <c r="D66" s="399"/>
      <c r="E66" s="399"/>
      <c r="F66" s="399"/>
      <c r="G66" s="399"/>
      <c r="H66" s="399"/>
      <c r="I66" s="399"/>
      <c r="J66" s="17">
        <f>'Subaward 7'!$D$84</f>
        <v>0</v>
      </c>
      <c r="K66" s="17">
        <f>'Subaward 7'!$D$85</f>
        <v>0</v>
      </c>
      <c r="L66" s="17">
        <f>'Subaward 7'!$D$86</f>
        <v>0</v>
      </c>
      <c r="M66" s="15">
        <f t="shared" si="57"/>
        <v>0</v>
      </c>
      <c r="N66" s="6"/>
      <c r="O66" s="3"/>
      <c r="P66" s="11">
        <v>7</v>
      </c>
      <c r="Q66" s="393">
        <f>'Subaward 7'!$C$3</f>
        <v>0</v>
      </c>
      <c r="R66" s="393"/>
      <c r="S66" s="393"/>
      <c r="T66" s="393"/>
      <c r="U66" s="393"/>
      <c r="V66" s="393"/>
      <c r="W66" s="393"/>
      <c r="X66" s="393"/>
      <c r="Y66" s="393"/>
      <c r="Z66" s="64">
        <f>'Subaward 7'!$S$84</f>
        <v>0</v>
      </c>
      <c r="AA66" s="64">
        <f>'Subaward 7'!$S$85</f>
        <v>0</v>
      </c>
      <c r="AB66" s="64">
        <f>'Subaward 7'!$S$86</f>
        <v>0</v>
      </c>
      <c r="AC66" s="60">
        <f t="shared" si="61"/>
        <v>0</v>
      </c>
      <c r="AD66" s="61">
        <f t="shared" si="58"/>
        <v>0</v>
      </c>
      <c r="AE66" s="6"/>
      <c r="AF66" s="6"/>
      <c r="AG66" s="11">
        <v>7</v>
      </c>
      <c r="AH66" s="400">
        <f>'Subaward 7'!$C$3</f>
        <v>0</v>
      </c>
      <c r="AI66" s="400"/>
      <c r="AJ66" s="400"/>
      <c r="AK66" s="400"/>
      <c r="AL66" s="400"/>
      <c r="AM66" s="400"/>
      <c r="AN66" s="400"/>
      <c r="AO66" s="400"/>
      <c r="AP66" s="400"/>
      <c r="AQ66" s="52">
        <f>'Subaward 7'!$AJ$84</f>
        <v>0</v>
      </c>
      <c r="AR66" s="52">
        <f>'Subaward 7'!$AJ$85</f>
        <v>0</v>
      </c>
      <c r="AS66" s="52">
        <f>'Subaward 7'!$AJ$86</f>
        <v>0</v>
      </c>
      <c r="AT66" s="44">
        <f t="shared" si="59"/>
        <v>0</v>
      </c>
      <c r="AU66" s="45">
        <f t="shared" si="60"/>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row>
    <row r="67" spans="1:97" s="9" customFormat="1" hidden="1" x14ac:dyDescent="0.35">
      <c r="A67" s="11">
        <v>8</v>
      </c>
      <c r="B67" s="399">
        <f>'Subaward 8'!$C$3</f>
        <v>0</v>
      </c>
      <c r="C67" s="399"/>
      <c r="D67" s="399"/>
      <c r="E67" s="399"/>
      <c r="F67" s="399"/>
      <c r="G67" s="399"/>
      <c r="H67" s="399"/>
      <c r="I67" s="399"/>
      <c r="J67" s="17">
        <f>'Subaward 8'!$D$84</f>
        <v>0</v>
      </c>
      <c r="K67" s="17">
        <f>'Subaward 8'!$D$85</f>
        <v>0</v>
      </c>
      <c r="L67" s="17">
        <f>'Subaward 8'!$D$86</f>
        <v>0</v>
      </c>
      <c r="M67" s="15">
        <f t="shared" si="57"/>
        <v>0</v>
      </c>
      <c r="N67" s="6"/>
      <c r="O67" s="3"/>
      <c r="P67" s="11">
        <v>8</v>
      </c>
      <c r="Q67" s="393">
        <f>'Subaward 8'!$C$3</f>
        <v>0</v>
      </c>
      <c r="R67" s="393"/>
      <c r="S67" s="393"/>
      <c r="T67" s="393"/>
      <c r="U67" s="393"/>
      <c r="V67" s="393"/>
      <c r="W67" s="393"/>
      <c r="X67" s="393"/>
      <c r="Y67" s="393"/>
      <c r="Z67" s="64">
        <f>'Subaward 8'!$S$84</f>
        <v>0</v>
      </c>
      <c r="AA67" s="64">
        <f>'Subaward 8'!$S$85</f>
        <v>0</v>
      </c>
      <c r="AB67" s="64">
        <f>'Subaward 8'!$S$86</f>
        <v>0</v>
      </c>
      <c r="AC67" s="60">
        <f t="shared" si="61"/>
        <v>0</v>
      </c>
      <c r="AD67" s="61">
        <f t="shared" si="58"/>
        <v>0</v>
      </c>
      <c r="AE67" s="6"/>
      <c r="AF67" s="6"/>
      <c r="AG67" s="11">
        <v>8</v>
      </c>
      <c r="AH67" s="400">
        <f>'Subaward 8'!$C$3</f>
        <v>0</v>
      </c>
      <c r="AI67" s="400"/>
      <c r="AJ67" s="400"/>
      <c r="AK67" s="400"/>
      <c r="AL67" s="400"/>
      <c r="AM67" s="400"/>
      <c r="AN67" s="400"/>
      <c r="AO67" s="400"/>
      <c r="AP67" s="400"/>
      <c r="AQ67" s="52">
        <f>'Subaward 8'!$AJ$84</f>
        <v>0</v>
      </c>
      <c r="AR67" s="52">
        <f>'Subaward 8'!$AJ$85</f>
        <v>0</v>
      </c>
      <c r="AS67" s="52">
        <f>'Subaward 8'!$AJ$86</f>
        <v>0</v>
      </c>
      <c r="AT67" s="44">
        <f t="shared" si="59"/>
        <v>0</v>
      </c>
      <c r="AU67" s="45">
        <f t="shared" si="60"/>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row>
    <row r="68" spans="1:97" s="9" customFormat="1" hidden="1" x14ac:dyDescent="0.35">
      <c r="A68" s="11">
        <v>9</v>
      </c>
      <c r="B68" s="399">
        <f>'Subaward 9'!$C$3</f>
        <v>0</v>
      </c>
      <c r="C68" s="399"/>
      <c r="D68" s="399"/>
      <c r="E68" s="399"/>
      <c r="F68" s="399"/>
      <c r="G68" s="399"/>
      <c r="H68" s="399"/>
      <c r="I68" s="399"/>
      <c r="J68" s="17">
        <f>'Subaward 9'!$D$84</f>
        <v>0</v>
      </c>
      <c r="K68" s="17">
        <f>'Subaward 9'!$D$85</f>
        <v>0</v>
      </c>
      <c r="L68" s="17">
        <f>'Subaward 9'!$D$86</f>
        <v>0</v>
      </c>
      <c r="M68" s="15">
        <f t="shared" si="57"/>
        <v>0</v>
      </c>
      <c r="N68" s="6"/>
      <c r="O68" s="3"/>
      <c r="P68" s="11">
        <v>9</v>
      </c>
      <c r="Q68" s="393">
        <f>'Subaward 9'!$C$3</f>
        <v>0</v>
      </c>
      <c r="R68" s="393"/>
      <c r="S68" s="393"/>
      <c r="T68" s="393"/>
      <c r="U68" s="393"/>
      <c r="V68" s="393"/>
      <c r="W68" s="393"/>
      <c r="X68" s="393"/>
      <c r="Y68" s="393"/>
      <c r="Z68" s="64">
        <f>'Subaward 9'!$S$84</f>
        <v>0</v>
      </c>
      <c r="AA68" s="64">
        <f>'Subaward 9'!$S$85</f>
        <v>0</v>
      </c>
      <c r="AB68" s="64">
        <f>'Subaward 9'!$S$86</f>
        <v>0</v>
      </c>
      <c r="AC68" s="60">
        <f t="shared" si="61"/>
        <v>0</v>
      </c>
      <c r="AD68" s="61">
        <f t="shared" si="58"/>
        <v>0</v>
      </c>
      <c r="AE68" s="6"/>
      <c r="AF68" s="6"/>
      <c r="AG68" s="11">
        <v>9</v>
      </c>
      <c r="AH68" s="400">
        <f>'Subaward 9'!$C$3</f>
        <v>0</v>
      </c>
      <c r="AI68" s="400"/>
      <c r="AJ68" s="400"/>
      <c r="AK68" s="400"/>
      <c r="AL68" s="400"/>
      <c r="AM68" s="400"/>
      <c r="AN68" s="400"/>
      <c r="AO68" s="400"/>
      <c r="AP68" s="400"/>
      <c r="AQ68" s="52">
        <f>'Subaward 9'!$AJ$84</f>
        <v>0</v>
      </c>
      <c r="AR68" s="52">
        <f>'Subaward 9'!$AJ$85</f>
        <v>0</v>
      </c>
      <c r="AS68" s="52">
        <f>'Subaward 9'!$AJ$86</f>
        <v>0</v>
      </c>
      <c r="AT68" s="44">
        <f t="shared" si="59"/>
        <v>0</v>
      </c>
      <c r="AU68" s="45">
        <f t="shared" si="60"/>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row>
    <row r="69" spans="1:97" s="9" customFormat="1" hidden="1" x14ac:dyDescent="0.35">
      <c r="A69" s="11">
        <v>10</v>
      </c>
      <c r="B69" s="399">
        <f>'Subaward 10'!$C$3</f>
        <v>0</v>
      </c>
      <c r="C69" s="399"/>
      <c r="D69" s="399"/>
      <c r="E69" s="399"/>
      <c r="F69" s="399"/>
      <c r="G69" s="399"/>
      <c r="H69" s="399"/>
      <c r="I69" s="399"/>
      <c r="J69" s="17">
        <f>'Subaward 10'!$D$84</f>
        <v>0</v>
      </c>
      <c r="K69" s="17">
        <f>'Subaward 10'!$D$85</f>
        <v>0</v>
      </c>
      <c r="L69" s="17">
        <f>'Subaward 10'!$D$86</f>
        <v>0</v>
      </c>
      <c r="M69" s="15">
        <f t="shared" si="57"/>
        <v>0</v>
      </c>
      <c r="N69" s="6"/>
      <c r="O69" s="3"/>
      <c r="P69" s="11">
        <v>10</v>
      </c>
      <c r="Q69" s="393">
        <f>'Subaward 10'!$C$3</f>
        <v>0</v>
      </c>
      <c r="R69" s="393"/>
      <c r="S69" s="393"/>
      <c r="T69" s="393"/>
      <c r="U69" s="393"/>
      <c r="V69" s="393"/>
      <c r="W69" s="393"/>
      <c r="X69" s="393"/>
      <c r="Y69" s="393"/>
      <c r="Z69" s="64">
        <f>'Subaward 10'!$S$84</f>
        <v>0</v>
      </c>
      <c r="AA69" s="64">
        <f>'Subaward 10'!$S$85</f>
        <v>0</v>
      </c>
      <c r="AB69" s="64">
        <f>'Subaward 10'!$S$86</f>
        <v>0</v>
      </c>
      <c r="AC69" s="60">
        <f t="shared" si="61"/>
        <v>0</v>
      </c>
      <c r="AD69" s="61">
        <f t="shared" si="58"/>
        <v>0</v>
      </c>
      <c r="AE69" s="6"/>
      <c r="AF69" s="6"/>
      <c r="AG69" s="11">
        <v>10</v>
      </c>
      <c r="AH69" s="400">
        <f>'Subaward 10'!$C$3</f>
        <v>0</v>
      </c>
      <c r="AI69" s="400"/>
      <c r="AJ69" s="400"/>
      <c r="AK69" s="400"/>
      <c r="AL69" s="400"/>
      <c r="AM69" s="400"/>
      <c r="AN69" s="400"/>
      <c r="AO69" s="400"/>
      <c r="AP69" s="400"/>
      <c r="AQ69" s="52">
        <f>'Subaward 10'!$AJ$84</f>
        <v>0</v>
      </c>
      <c r="AR69" s="52">
        <f>'Subaward 10'!$AJ$85</f>
        <v>0</v>
      </c>
      <c r="AS69" s="52">
        <f>'Subaward 10'!$AJ$86</f>
        <v>0</v>
      </c>
      <c r="AT69" s="44">
        <f t="shared" si="59"/>
        <v>0</v>
      </c>
      <c r="AU69" s="45">
        <f t="shared" si="60"/>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row>
    <row r="70" spans="1:97" s="9" customFormat="1" ht="16" thickBot="1" x14ac:dyDescent="0.4">
      <c r="A70" s="374" t="s">
        <v>136</v>
      </c>
      <c r="B70" s="375"/>
      <c r="C70" s="375"/>
      <c r="D70" s="375"/>
      <c r="E70" s="375"/>
      <c r="F70" s="375"/>
      <c r="G70" s="375"/>
      <c r="H70" s="375"/>
      <c r="I70" s="375"/>
      <c r="J70" s="82">
        <f>SUM(J60:J69)</f>
        <v>0</v>
      </c>
      <c r="K70" s="82">
        <f t="shared" ref="K70:L70" si="62">SUM(K60:K69)</f>
        <v>0</v>
      </c>
      <c r="L70" s="82">
        <f t="shared" si="62"/>
        <v>0</v>
      </c>
      <c r="M70" s="16">
        <f t="shared" si="57"/>
        <v>0</v>
      </c>
      <c r="N70" s="6"/>
      <c r="O70" s="3"/>
      <c r="P70" s="374" t="s">
        <v>136</v>
      </c>
      <c r="Q70" s="375"/>
      <c r="R70" s="375"/>
      <c r="S70" s="375"/>
      <c r="T70" s="375"/>
      <c r="U70" s="375"/>
      <c r="V70" s="375"/>
      <c r="W70" s="375"/>
      <c r="X70" s="375"/>
      <c r="Y70" s="375"/>
      <c r="Z70" s="84">
        <f>SUM(Z60:Z69)</f>
        <v>0</v>
      </c>
      <c r="AA70" s="84">
        <f>SUM(AA60:AA69)</f>
        <v>0</v>
      </c>
      <c r="AB70" s="84">
        <f t="shared" ref="AB70:AC70" si="63">SUM(AB60:AB69)</f>
        <v>0</v>
      </c>
      <c r="AC70" s="84">
        <f t="shared" si="63"/>
        <v>0</v>
      </c>
      <c r="AD70" s="112">
        <f>SUM(AD60:AD69)</f>
        <v>0</v>
      </c>
      <c r="AE70" s="6"/>
      <c r="AF70" s="6"/>
      <c r="AG70" s="374" t="s">
        <v>136</v>
      </c>
      <c r="AH70" s="375"/>
      <c r="AI70" s="375"/>
      <c r="AJ70" s="375"/>
      <c r="AK70" s="375"/>
      <c r="AL70" s="375"/>
      <c r="AM70" s="375"/>
      <c r="AN70" s="375"/>
      <c r="AO70" s="375"/>
      <c r="AP70" s="375"/>
      <c r="AQ70" s="83">
        <f>SUM(AQ60:AQ69)</f>
        <v>0</v>
      </c>
      <c r="AR70" s="83">
        <f>SUM(AR60:AR69)</f>
        <v>0</v>
      </c>
      <c r="AS70" s="83">
        <f>SUM(AS60:AS69)</f>
        <v>0</v>
      </c>
      <c r="AT70" s="83">
        <f>SUM(AT60:AT69)</f>
        <v>0</v>
      </c>
      <c r="AU70" s="43">
        <f t="shared" si="60"/>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row>
    <row r="71" spans="1:97" ht="3.75" customHeight="1" thickBot="1" x14ac:dyDescent="0.4">
      <c r="A71" s="21"/>
      <c r="B71" s="21"/>
      <c r="C71" s="21"/>
      <c r="D71" s="21"/>
      <c r="E71" s="21"/>
      <c r="F71" s="21"/>
      <c r="G71" s="21"/>
      <c r="H71" s="21"/>
      <c r="I71" s="21"/>
      <c r="J71" s="5"/>
      <c r="K71" s="5"/>
      <c r="L71" s="5"/>
      <c r="M71" s="5"/>
      <c r="N71" s="6"/>
      <c r="Q71" s="21"/>
      <c r="R71" s="21"/>
      <c r="S71" s="21"/>
      <c r="T71" s="21"/>
      <c r="U71" s="21"/>
      <c r="V71" s="21"/>
      <c r="W71" s="21"/>
      <c r="X71" s="21"/>
      <c r="Y71" s="21"/>
      <c r="Z71" s="5"/>
      <c r="AA71" s="5"/>
      <c r="AB71" s="5"/>
      <c r="AC71" s="5"/>
      <c r="AD71" s="5"/>
      <c r="AE71" s="6"/>
      <c r="AF71" s="6"/>
      <c r="AH71" s="21"/>
      <c r="AI71" s="21"/>
      <c r="AJ71" s="21"/>
      <c r="AK71" s="21"/>
      <c r="AL71" s="21"/>
      <c r="AM71" s="21"/>
      <c r="AN71" s="21"/>
      <c r="AO71" s="21"/>
      <c r="AP71" s="21"/>
      <c r="AQ71" s="5"/>
      <c r="AR71" s="5"/>
      <c r="AS71" s="5"/>
      <c r="AT71" s="5"/>
      <c r="AU71" s="5"/>
    </row>
    <row r="72" spans="1:97" x14ac:dyDescent="0.35">
      <c r="A72" s="396" t="s">
        <v>175</v>
      </c>
      <c r="B72" s="397"/>
      <c r="C72" s="397"/>
      <c r="D72" s="397"/>
      <c r="E72" s="397"/>
      <c r="F72" s="397"/>
      <c r="G72" s="397"/>
      <c r="H72" s="397"/>
      <c r="I72" s="397"/>
      <c r="J72" s="24">
        <f>SUM(J57,J43,J37,H30,J70)</f>
        <v>0</v>
      </c>
      <c r="K72" s="24">
        <f>SUM(K57,K43,K37,K30,K70)</f>
        <v>0</v>
      </c>
      <c r="L72" s="24">
        <f>SUM(L57,L43,L37,L30,L70)</f>
        <v>0</v>
      </c>
      <c r="M72" s="25">
        <f>SUM(J72:L72)</f>
        <v>0</v>
      </c>
      <c r="N72" s="6"/>
      <c r="P72" s="396" t="s">
        <v>175</v>
      </c>
      <c r="Q72" s="397"/>
      <c r="R72" s="397"/>
      <c r="S72" s="397"/>
      <c r="T72" s="397"/>
      <c r="U72" s="397"/>
      <c r="V72" s="397"/>
      <c r="W72" s="397"/>
      <c r="X72" s="397"/>
      <c r="Y72" s="397"/>
      <c r="Z72" s="65">
        <f>SUM(Z70, Z57, Z43, Z37, X30)</f>
        <v>0</v>
      </c>
      <c r="AA72" s="65">
        <f>SUM(AA70, AA57, AA43, AA37, AA30)</f>
        <v>0</v>
      </c>
      <c r="AB72" s="65">
        <f>SUM(AB70, AB57, AB43, AB37, AB30)</f>
        <v>0</v>
      </c>
      <c r="AC72" s="65">
        <f>SUM(Z72:AB72)</f>
        <v>0</v>
      </c>
      <c r="AD72" s="66">
        <f>M72-AC72</f>
        <v>0</v>
      </c>
      <c r="AE72" s="6"/>
      <c r="AF72" s="6"/>
      <c r="AG72" s="396" t="s">
        <v>175</v>
      </c>
      <c r="AH72" s="397"/>
      <c r="AI72" s="397"/>
      <c r="AJ72" s="397"/>
      <c r="AK72" s="397"/>
      <c r="AL72" s="397"/>
      <c r="AM72" s="397"/>
      <c r="AN72" s="397"/>
      <c r="AO72" s="397"/>
      <c r="AP72" s="397"/>
      <c r="AQ72" s="53">
        <f>SUM(AQ70, AQ57, AQ43, AQ37, AO30)</f>
        <v>0</v>
      </c>
      <c r="AR72" s="53">
        <f>SUM(AR70, AR57, AR43, AR37, AR30)</f>
        <v>0</v>
      </c>
      <c r="AS72" s="53">
        <f>SUM(AS70, AS57, AS43, AS37, AS30)</f>
        <v>0</v>
      </c>
      <c r="AT72" s="53">
        <f>SUM(AQ72:AS72)</f>
        <v>0</v>
      </c>
      <c r="AU72" s="54">
        <f>IF($S$81&lt;&gt;0, AC72-AT72, M72-AT72)</f>
        <v>0</v>
      </c>
    </row>
    <row r="73" spans="1:97" ht="16" thickBot="1" x14ac:dyDescent="0.4">
      <c r="A73" s="387" t="s">
        <v>176</v>
      </c>
      <c r="B73" s="388"/>
      <c r="C73" s="388"/>
      <c r="D73" s="388"/>
      <c r="E73" s="388"/>
      <c r="F73" s="388"/>
      <c r="G73" s="388"/>
      <c r="H73" s="388"/>
      <c r="I73" s="388"/>
      <c r="J73" s="394">
        <f>SUM(K57, L57, K43, L43, K37, L37, K30, L30, K70, L70)</f>
        <v>0</v>
      </c>
      <c r="K73" s="394"/>
      <c r="L73" s="394"/>
      <c r="M73" s="395"/>
      <c r="N73" s="6"/>
      <c r="P73" s="387" t="s">
        <v>176</v>
      </c>
      <c r="Q73" s="388"/>
      <c r="R73" s="388"/>
      <c r="S73" s="388"/>
      <c r="T73" s="388"/>
      <c r="U73" s="388"/>
      <c r="V73" s="388"/>
      <c r="W73" s="388"/>
      <c r="X73" s="388"/>
      <c r="Y73" s="388"/>
      <c r="Z73" s="385">
        <f>SUM(AA70, AB70, AA57, AB57, AA43, AB43, AA37, AB37,AA30, AB30)</f>
        <v>0</v>
      </c>
      <c r="AA73" s="385"/>
      <c r="AB73" s="385"/>
      <c r="AC73" s="385"/>
      <c r="AD73" s="59">
        <f>J73-Z73</f>
        <v>0</v>
      </c>
      <c r="AE73" s="6"/>
      <c r="AF73" s="6"/>
      <c r="AG73" s="387" t="s">
        <v>176</v>
      </c>
      <c r="AH73" s="388"/>
      <c r="AI73" s="388"/>
      <c r="AJ73" s="388"/>
      <c r="AK73" s="388"/>
      <c r="AL73" s="388"/>
      <c r="AM73" s="388"/>
      <c r="AN73" s="388"/>
      <c r="AO73" s="388"/>
      <c r="AP73" s="388"/>
      <c r="AQ73" s="451">
        <f>SUM(AR70, AS70, AR57, AS57, AR43, AS43, AR37, AS37,AR30, AS30)</f>
        <v>0</v>
      </c>
      <c r="AR73" s="451"/>
      <c r="AS73" s="451"/>
      <c r="AT73" s="451"/>
      <c r="AU73" s="43">
        <f>IF($S$81&lt;&gt;0, Z73-AQ73, J73-AQ73)</f>
        <v>0</v>
      </c>
    </row>
    <row r="74" spans="1:97" s="9" customFormat="1" ht="16" thickBot="1" x14ac:dyDescent="0.4">
      <c r="A74" s="3"/>
      <c r="B74" s="21"/>
      <c r="C74" s="21"/>
      <c r="D74" s="21"/>
      <c r="E74" s="21"/>
      <c r="F74" s="21"/>
      <c r="G74" s="21"/>
      <c r="H74" s="21"/>
      <c r="I74" s="21"/>
      <c r="J74" s="30"/>
      <c r="K74" s="30"/>
      <c r="L74" s="30"/>
      <c r="M74" s="3"/>
      <c r="N74" s="6"/>
      <c r="O74" s="3"/>
      <c r="P74" s="3"/>
      <c r="Q74" s="3"/>
      <c r="R74" s="21"/>
      <c r="S74" s="21"/>
      <c r="T74" s="21"/>
      <c r="U74" s="21"/>
      <c r="V74" s="21"/>
      <c r="W74" s="21"/>
      <c r="X74" s="21"/>
      <c r="Y74" s="21"/>
      <c r="Z74" s="30"/>
      <c r="AA74" s="30"/>
      <c r="AB74" s="30"/>
      <c r="AC74" s="3"/>
      <c r="AD74" s="5"/>
      <c r="AE74" s="6"/>
      <c r="AF74" s="6"/>
      <c r="AG74" s="3"/>
      <c r="AH74" s="3"/>
      <c r="AI74" s="21"/>
      <c r="AJ74" s="21"/>
      <c r="AK74" s="21"/>
      <c r="AL74" s="21"/>
      <c r="AM74" s="21"/>
      <c r="AN74" s="21"/>
      <c r="AO74" s="21"/>
      <c r="AP74" s="21"/>
      <c r="AQ74" s="30"/>
      <c r="AR74" s="30"/>
      <c r="AS74" s="30"/>
      <c r="AT74" s="3"/>
      <c r="AU74" s="5"/>
      <c r="AV74" s="3"/>
      <c r="AW74" s="3"/>
    </row>
    <row r="75" spans="1:97"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373"/>
      <c r="Z75" s="89" t="s">
        <v>73</v>
      </c>
      <c r="AA75" s="386" t="s">
        <v>4</v>
      </c>
      <c r="AB75" s="386"/>
      <c r="AC75" s="99" t="s">
        <v>18</v>
      </c>
      <c r="AD75" s="39" t="s">
        <v>109</v>
      </c>
      <c r="AE75" s="32"/>
      <c r="AF75" s="32"/>
      <c r="AG75" s="372" t="s">
        <v>95</v>
      </c>
      <c r="AH75" s="373"/>
      <c r="AI75" s="373"/>
      <c r="AJ75" s="373"/>
      <c r="AK75" s="373"/>
      <c r="AL75" s="373"/>
      <c r="AM75" s="373"/>
      <c r="AN75" s="373"/>
      <c r="AO75" s="373"/>
      <c r="AP75" s="373"/>
      <c r="AQ75" s="89" t="s">
        <v>205</v>
      </c>
      <c r="AR75" s="386" t="s">
        <v>4</v>
      </c>
      <c r="AS75" s="386"/>
      <c r="AT75" s="99" t="s">
        <v>207</v>
      </c>
      <c r="AU75" s="39" t="s">
        <v>105</v>
      </c>
    </row>
    <row r="76" spans="1:97" ht="16" thickBot="1" x14ac:dyDescent="0.4">
      <c r="A76" s="387" t="s">
        <v>37</v>
      </c>
      <c r="B76" s="388"/>
      <c r="C76" s="388"/>
      <c r="D76" s="388"/>
      <c r="E76" s="388"/>
      <c r="F76" s="388"/>
      <c r="G76" s="388"/>
      <c r="H76" s="388"/>
      <c r="I76" s="388"/>
      <c r="J76" s="22">
        <f>(SUM(J57, J43, J37, J70, H30))*'Cumulative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388"/>
      <c r="Z76" s="67">
        <f>(SUM(Z57, Z43, Z37, Z70, X30))*'Cumulative Budget'!$G$36</f>
        <v>0</v>
      </c>
      <c r="AA76" s="385">
        <f>(SUM(AA70, AB70, AA57, AB57, AA43, AB43, AA37, AB37, AA30, AB30))*'Cumulative Budget'!$G$36</f>
        <v>0</v>
      </c>
      <c r="AB76" s="385"/>
      <c r="AC76" s="67">
        <f>SUM(Z76:AB76)</f>
        <v>0</v>
      </c>
      <c r="AD76" s="59">
        <f>M76-AC76</f>
        <v>0</v>
      </c>
      <c r="AE76" s="6"/>
      <c r="AF76" s="6"/>
      <c r="AG76" s="387" t="s">
        <v>37</v>
      </c>
      <c r="AH76" s="388"/>
      <c r="AI76" s="388"/>
      <c r="AJ76" s="388"/>
      <c r="AK76" s="388"/>
      <c r="AL76" s="388"/>
      <c r="AM76" s="388"/>
      <c r="AN76" s="388"/>
      <c r="AO76" s="388"/>
      <c r="AP76" s="388"/>
      <c r="AQ76" s="156">
        <f>(SUM(AQ57, AQ43, AQ37, AQ70, AO30))*'Cumulative Budget'!$G$36</f>
        <v>0</v>
      </c>
      <c r="AR76" s="437">
        <f>(SUM(AR70, AS70, AR57, AS57, AR43, AS43, AR37, AS37, AR30, AS30))*'Cumulative Budget'!$G$36</f>
        <v>0</v>
      </c>
      <c r="AS76" s="437"/>
      <c r="AT76" s="42">
        <f>SUM(AQ76:AS76)</f>
        <v>0</v>
      </c>
      <c r="AU76" s="43">
        <f>IF($S$81&lt;&gt;0, AC76-AT76, M76-AT76)</f>
        <v>0</v>
      </c>
    </row>
    <row r="77" spans="1:97" ht="16.5" customHeight="1" thickBot="1" x14ac:dyDescent="0.4">
      <c r="A77" s="75" t="s">
        <v>94</v>
      </c>
      <c r="B77" s="75"/>
      <c r="F77" s="3"/>
      <c r="G77" s="3"/>
      <c r="J77" s="12"/>
      <c r="K77" s="12"/>
      <c r="L77" s="12"/>
      <c r="M77" s="12"/>
      <c r="N77" s="6"/>
      <c r="P77" s="75" t="s">
        <v>94</v>
      </c>
      <c r="Q77" s="75"/>
      <c r="R77" s="75"/>
      <c r="Z77" s="12"/>
      <c r="AA77" s="12"/>
      <c r="AB77" s="12"/>
      <c r="AC77" s="12"/>
      <c r="AD77" s="12"/>
      <c r="AE77" s="6"/>
      <c r="AF77" s="6"/>
      <c r="AG77" s="75" t="s">
        <v>94</v>
      </c>
      <c r="AH77" s="75"/>
      <c r="AI77" s="75"/>
      <c r="AQ77" s="12"/>
      <c r="AR77" s="12"/>
      <c r="AS77" s="12"/>
      <c r="AT77" s="12"/>
      <c r="AU77" s="12"/>
    </row>
    <row r="78" spans="1:97" s="90" customFormat="1" ht="16" thickBot="1" x14ac:dyDescent="0.4">
      <c r="A78" s="402" t="s">
        <v>96</v>
      </c>
      <c r="B78" s="403"/>
      <c r="C78" s="403"/>
      <c r="D78" s="403"/>
      <c r="E78" s="403"/>
      <c r="F78" s="403"/>
      <c r="G78" s="403"/>
      <c r="H78" s="403"/>
      <c r="I78" s="403"/>
      <c r="J78" s="18">
        <f>SUM(J70, J76, J57, J43, J37, H30)</f>
        <v>0</v>
      </c>
      <c r="K78" s="18">
        <f>SUM(K70, K76, K57, K43, K37, K30)</f>
        <v>0</v>
      </c>
      <c r="L78" s="18">
        <f>SUM(L70, L57, L43, L37, L30)</f>
        <v>0</v>
      </c>
      <c r="M78" s="19">
        <f>SUM(J78:L78)</f>
        <v>0</v>
      </c>
      <c r="N78" s="5"/>
      <c r="P78" s="389" t="s">
        <v>96</v>
      </c>
      <c r="Q78" s="390"/>
      <c r="R78" s="390"/>
      <c r="S78" s="390"/>
      <c r="T78" s="390"/>
      <c r="U78" s="390"/>
      <c r="V78" s="390"/>
      <c r="W78" s="390"/>
      <c r="X78" s="390"/>
      <c r="Y78" s="390"/>
      <c r="Z78" s="68">
        <f>SUM(Z76, Z57, Z43, Z37, X30, Z70)</f>
        <v>0</v>
      </c>
      <c r="AA78" s="68">
        <f>SUM(AA76, AA57, AA43, AA37, AA30, AA70)</f>
        <v>0</v>
      </c>
      <c r="AB78" s="68">
        <f>SUM(AB57, AB43, AB37, AB30, AB70)</f>
        <v>0</v>
      </c>
      <c r="AC78" s="62">
        <f>SUM(Z78:AB78)</f>
        <v>0</v>
      </c>
      <c r="AD78" s="63">
        <f>M78-AC78</f>
        <v>0</v>
      </c>
      <c r="AE78" s="5"/>
      <c r="AF78" s="5"/>
      <c r="AG78" s="438" t="s">
        <v>96</v>
      </c>
      <c r="AH78" s="439"/>
      <c r="AI78" s="439"/>
      <c r="AJ78" s="439"/>
      <c r="AK78" s="439"/>
      <c r="AL78" s="439"/>
      <c r="AM78" s="439"/>
      <c r="AN78" s="439"/>
      <c r="AO78" s="439"/>
      <c r="AP78" s="439"/>
      <c r="AQ78" s="55">
        <f>SUM(AQ76, AQ57, AQ43, AQ37, AO30, AQ70)</f>
        <v>0</v>
      </c>
      <c r="AR78" s="55">
        <f>SUM(AR76, AR57, AR43, AR37, AR30, AR70)</f>
        <v>0</v>
      </c>
      <c r="AS78" s="55">
        <f>SUM(AS57, AS43, AS37, AS30, AS70)</f>
        <v>0</v>
      </c>
      <c r="AT78" s="46">
        <f>SUM(AQ78:AS78)</f>
        <v>0</v>
      </c>
      <c r="AU78" s="47">
        <f>IF($S$81&lt;&gt;0, AC78-AT78, M78-AT78)</f>
        <v>0</v>
      </c>
    </row>
    <row r="79" spans="1:97" x14ac:dyDescent="0.35">
      <c r="F79" s="3"/>
      <c r="G79" s="3"/>
      <c r="N79" s="6"/>
    </row>
    <row r="80" spans="1:97" ht="16" thickBot="1" x14ac:dyDescent="0.4">
      <c r="F80" s="3"/>
      <c r="G80" s="3"/>
      <c r="K80" s="6"/>
      <c r="P80" s="40"/>
      <c r="Q80" s="40"/>
      <c r="R80" s="40"/>
      <c r="S80" s="40"/>
      <c r="T80" s="40"/>
      <c r="U80" s="40"/>
      <c r="V80" s="40"/>
    </row>
    <row r="81" spans="2:45" x14ac:dyDescent="0.35">
      <c r="B81" s="440" t="s">
        <v>98</v>
      </c>
      <c r="C81" s="409"/>
      <c r="D81" s="35">
        <f>$J$78</f>
        <v>0</v>
      </c>
      <c r="F81" s="3"/>
      <c r="G81" s="3"/>
      <c r="O81" s="74"/>
      <c r="P81" s="440" t="s">
        <v>98</v>
      </c>
      <c r="Q81" s="441"/>
      <c r="R81" s="409"/>
      <c r="S81" s="113">
        <f>Z78</f>
        <v>0</v>
      </c>
      <c r="T81" s="404" t="s">
        <v>99</v>
      </c>
      <c r="U81" s="405"/>
      <c r="V81" s="221">
        <f>D81-S81</f>
        <v>0</v>
      </c>
      <c r="X81" s="98"/>
      <c r="Y81" s="391"/>
      <c r="Z81" s="391"/>
      <c r="AA81" s="98"/>
      <c r="AB81" s="98"/>
      <c r="AG81" s="440" t="s">
        <v>184</v>
      </c>
      <c r="AH81" s="441"/>
      <c r="AI81" s="442"/>
      <c r="AJ81" s="117">
        <f>AQ78</f>
        <v>0</v>
      </c>
      <c r="AK81" s="408" t="s">
        <v>189</v>
      </c>
      <c r="AL81" s="409"/>
      <c r="AM81" s="56">
        <f>IF($S$81&lt;&gt;0, S81-AJ81, D81-AJ81)</f>
        <v>0</v>
      </c>
      <c r="AO81" s="231" t="s">
        <v>84</v>
      </c>
      <c r="AP81" s="447"/>
      <c r="AQ81" s="448"/>
      <c r="AR81" s="232" t="s">
        <v>85</v>
      </c>
      <c r="AS81" s="233"/>
    </row>
    <row r="82" spans="2:45" x14ac:dyDescent="0.35">
      <c r="B82" s="446" t="s">
        <v>165</v>
      </c>
      <c r="C82" s="406"/>
      <c r="D82" s="36">
        <f>$K$78</f>
        <v>0</v>
      </c>
      <c r="F82" s="3"/>
      <c r="G82" s="3"/>
      <c r="O82" s="74"/>
      <c r="P82" s="446" t="s">
        <v>165</v>
      </c>
      <c r="Q82" s="445"/>
      <c r="R82" s="406"/>
      <c r="S82" s="93">
        <f>AA78</f>
        <v>0</v>
      </c>
      <c r="T82" s="406" t="s">
        <v>100</v>
      </c>
      <c r="U82" s="407"/>
      <c r="V82" s="92">
        <f>D82-S82</f>
        <v>0</v>
      </c>
      <c r="X82" s="98"/>
      <c r="Y82" s="392"/>
      <c r="Z82" s="392"/>
      <c r="AA82" s="392"/>
      <c r="AB82" s="392"/>
      <c r="AG82" s="443" t="s">
        <v>185</v>
      </c>
      <c r="AH82" s="444"/>
      <c r="AI82" s="404"/>
      <c r="AJ82" s="109">
        <f>AR78</f>
        <v>0</v>
      </c>
      <c r="AK82" s="410" t="s">
        <v>190</v>
      </c>
      <c r="AL82" s="406"/>
      <c r="AM82" s="57">
        <f>IF($S$81&lt;&gt;0, S82-AJ82, D82-AJ82)</f>
        <v>0</v>
      </c>
      <c r="AO82" s="78" t="s">
        <v>86</v>
      </c>
      <c r="AP82" s="366"/>
      <c r="AQ82" s="366"/>
      <c r="AR82" s="366"/>
      <c r="AS82" s="436"/>
    </row>
    <row r="83" spans="2:45" ht="16" thickBot="1" x14ac:dyDescent="0.4">
      <c r="B83" s="446" t="s">
        <v>108</v>
      </c>
      <c r="C83" s="406"/>
      <c r="D83" s="36">
        <f>$L$78</f>
        <v>0</v>
      </c>
      <c r="F83" s="3"/>
      <c r="G83" s="3"/>
      <c r="O83" s="74"/>
      <c r="P83" s="446" t="s">
        <v>108</v>
      </c>
      <c r="Q83" s="445"/>
      <c r="R83" s="406"/>
      <c r="S83" s="93">
        <f>AB78</f>
        <v>0</v>
      </c>
      <c r="T83" s="406" t="s">
        <v>101</v>
      </c>
      <c r="U83" s="407"/>
      <c r="V83" s="92">
        <f>D83-S83</f>
        <v>0</v>
      </c>
      <c r="X83" s="98"/>
      <c r="Y83" s="391"/>
      <c r="Z83" s="391"/>
      <c r="AA83" s="98"/>
      <c r="AB83" s="98"/>
      <c r="AF83" s="74"/>
      <c r="AG83" s="445" t="s">
        <v>186</v>
      </c>
      <c r="AH83" s="445"/>
      <c r="AI83" s="406"/>
      <c r="AJ83" s="109">
        <f>AS78</f>
        <v>0</v>
      </c>
      <c r="AK83" s="410" t="s">
        <v>191</v>
      </c>
      <c r="AL83" s="406"/>
      <c r="AM83" s="57">
        <f>IF($S$81&lt;&gt;0, S83-AJ83, D83-AJ83)</f>
        <v>0</v>
      </c>
      <c r="AO83" s="79" t="s">
        <v>87</v>
      </c>
      <c r="AP83" s="449"/>
      <c r="AQ83" s="450"/>
      <c r="AR83" s="80" t="s">
        <v>85</v>
      </c>
      <c r="AS83" s="81"/>
    </row>
    <row r="84" spans="2:45" ht="16" thickBot="1" x14ac:dyDescent="0.4">
      <c r="B84" s="446" t="s">
        <v>104</v>
      </c>
      <c r="C84" s="406"/>
      <c r="D84" s="36">
        <f>$K$78+$L$78</f>
        <v>0</v>
      </c>
      <c r="F84" s="3"/>
      <c r="G84" s="3"/>
      <c r="O84" s="74"/>
      <c r="P84" s="446" t="s">
        <v>104</v>
      </c>
      <c r="Q84" s="445"/>
      <c r="R84" s="406"/>
      <c r="S84" s="93">
        <f>AA78+AB78</f>
        <v>0</v>
      </c>
      <c r="T84" s="406" t="s">
        <v>102</v>
      </c>
      <c r="U84" s="407"/>
      <c r="V84" s="92">
        <f>D84-S84</f>
        <v>0</v>
      </c>
      <c r="X84" s="26"/>
      <c r="Y84" s="26"/>
      <c r="Z84" s="26"/>
      <c r="AA84" s="26"/>
      <c r="AB84" s="26"/>
      <c r="AG84" s="446" t="s">
        <v>187</v>
      </c>
      <c r="AH84" s="445"/>
      <c r="AI84" s="406"/>
      <c r="AJ84" s="109">
        <f>SUM(AJ82:AJ83)</f>
        <v>0</v>
      </c>
      <c r="AK84" s="410" t="s">
        <v>193</v>
      </c>
      <c r="AL84" s="406"/>
      <c r="AM84" s="57">
        <f>IF($S$81&lt;&gt;0, S84-AJ84, D84-AJ84)</f>
        <v>0</v>
      </c>
      <c r="AO84" s="26"/>
      <c r="AP84" s="26"/>
      <c r="AQ84" s="26"/>
      <c r="AR84" s="26"/>
      <c r="AS84" s="26"/>
    </row>
    <row r="85" spans="2:45" ht="16" thickBot="1" x14ac:dyDescent="0.4">
      <c r="B85" s="446" t="s">
        <v>166</v>
      </c>
      <c r="C85" s="406"/>
      <c r="D85" s="36">
        <f>$M$78</f>
        <v>0</v>
      </c>
      <c r="F85" s="3"/>
      <c r="G85" s="3"/>
      <c r="O85" s="74"/>
      <c r="P85" s="446" t="s">
        <v>166</v>
      </c>
      <c r="Q85" s="445"/>
      <c r="R85" s="406"/>
      <c r="S85" s="93">
        <f>AC78</f>
        <v>0</v>
      </c>
      <c r="T85" s="401" t="s">
        <v>103</v>
      </c>
      <c r="U85" s="401"/>
      <c r="V85" s="115">
        <f>D85-S85</f>
        <v>0</v>
      </c>
      <c r="X85" s="466"/>
      <c r="Y85" s="466"/>
      <c r="Z85" s="467"/>
      <c r="AA85" s="467"/>
      <c r="AB85" s="467"/>
      <c r="AG85" s="446" t="s">
        <v>188</v>
      </c>
      <c r="AH85" s="445"/>
      <c r="AI85" s="406"/>
      <c r="AJ85" s="109">
        <f>AT78</f>
        <v>0</v>
      </c>
      <c r="AK85" s="430" t="s">
        <v>192</v>
      </c>
      <c r="AL85" s="431"/>
      <c r="AM85" s="58">
        <f>IF($S$81&lt;&gt;0, S85-AJ85, D85-AJ85)</f>
        <v>0</v>
      </c>
      <c r="AO85" s="432" t="s">
        <v>88</v>
      </c>
      <c r="AP85" s="433"/>
      <c r="AQ85" s="434"/>
      <c r="AR85" s="434"/>
      <c r="AS85" s="435"/>
    </row>
    <row r="86" spans="2:45" x14ac:dyDescent="0.35">
      <c r="B86" s="446" t="s">
        <v>167</v>
      </c>
      <c r="C86" s="406"/>
      <c r="D86" s="85" t="e">
        <f>L78/(L78+K78)</f>
        <v>#DIV/0!</v>
      </c>
      <c r="F86" s="3"/>
      <c r="G86" s="3"/>
      <c r="O86" s="74"/>
      <c r="P86" s="446" t="s">
        <v>167</v>
      </c>
      <c r="Q86" s="445"/>
      <c r="R86" s="406"/>
      <c r="S86" s="114" t="e">
        <f>AB78/(AB78+AA78)</f>
        <v>#DIV/0!</v>
      </c>
      <c r="T86" s="29"/>
      <c r="U86" s="29"/>
      <c r="AG86" s="446" t="s">
        <v>201</v>
      </c>
      <c r="AH86" s="445"/>
      <c r="AI86" s="406"/>
      <c r="AJ86" s="86" t="e">
        <f>AQ76/AQ78</f>
        <v>#DIV/0!</v>
      </c>
    </row>
    <row r="87" spans="2:45" ht="16" thickBot="1" x14ac:dyDescent="0.4">
      <c r="B87" s="464" t="s">
        <v>138</v>
      </c>
      <c r="C87" s="431"/>
      <c r="D87" s="37" t="e">
        <f>$D$90 &amp; $D$91 &amp; $D$92</f>
        <v>#DIV/0!</v>
      </c>
      <c r="F87" s="3"/>
      <c r="G87" s="3"/>
      <c r="O87" s="74"/>
      <c r="P87" s="464" t="s">
        <v>138</v>
      </c>
      <c r="Q87" s="465"/>
      <c r="R87" s="431"/>
      <c r="S87" s="116" t="e">
        <f>S90 &amp; S91 &amp; S92</f>
        <v>#DIV/0!</v>
      </c>
      <c r="T87" s="29"/>
      <c r="U87" s="29"/>
      <c r="AG87" s="464" t="s">
        <v>202</v>
      </c>
      <c r="AH87" s="465"/>
      <c r="AI87" s="431"/>
      <c r="AJ87" s="87" t="e">
        <f>(AR76)/(AR78+AS78)</f>
        <v>#DIV/0!</v>
      </c>
    </row>
    <row r="88" spans="2:45" x14ac:dyDescent="0.35">
      <c r="F88" s="3"/>
      <c r="G88" s="3"/>
      <c r="P88" s="97"/>
      <c r="Q88" s="97"/>
      <c r="R88" s="97"/>
      <c r="S88" s="97"/>
    </row>
    <row r="89" spans="2:45" ht="15.75" customHeight="1"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3" customFormat="1" x14ac:dyDescent="0.35"/>
    <row r="98" s="3" customFormat="1" x14ac:dyDescent="0.35"/>
    <row r="99" s="3" customFormat="1" x14ac:dyDescent="0.35"/>
    <row r="100" s="3" customFormat="1" x14ac:dyDescent="0.35"/>
    <row r="101" s="3" customFormat="1" x14ac:dyDescent="0.35"/>
    <row r="102" s="3" customFormat="1" x14ac:dyDescent="0.35"/>
    <row r="103" s="3" customFormat="1" x14ac:dyDescent="0.35"/>
    <row r="104" s="3" customFormat="1" x14ac:dyDescent="0.35"/>
    <row r="105" s="3" customFormat="1" x14ac:dyDescent="0.35"/>
    <row r="106" s="3" customFormat="1" x14ac:dyDescent="0.35"/>
    <row r="107" s="3" customFormat="1" x14ac:dyDescent="0.35"/>
    <row r="108" s="3" customFormat="1" x14ac:dyDescent="0.35"/>
    <row r="109" s="3" customFormat="1" x14ac:dyDescent="0.35"/>
    <row r="110" s="3" customFormat="1" x14ac:dyDescent="0.35"/>
    <row r="111" s="3" customFormat="1" x14ac:dyDescent="0.35"/>
    <row r="112" s="3" customFormat="1" x14ac:dyDescent="0.35"/>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hXieVzgN2ii0UBFaxER2MB3vQA3YM1mtHVOWfxwPbp569pYnh8EsLj2WHIjl28NBWm0abFRK7f309tOTrjqS0w==" saltValue="FlVxHA38OdFw6kf9BK5G3A==" spinCount="100000" sheet="1" formatCells="0" formatColumns="0" formatRows="0" insertColumns="0"/>
  <mergeCells count="311">
    <mergeCell ref="B81:C81"/>
    <mergeCell ref="B82:C82"/>
    <mergeCell ref="B83:C83"/>
    <mergeCell ref="B84:C84"/>
    <mergeCell ref="B85:C85"/>
    <mergeCell ref="B86:C86"/>
    <mergeCell ref="B87:C87"/>
    <mergeCell ref="AG86:AI86"/>
    <mergeCell ref="AG87:AI87"/>
    <mergeCell ref="P81:R81"/>
    <mergeCell ref="P82:R82"/>
    <mergeCell ref="P83:R83"/>
    <mergeCell ref="P84:R84"/>
    <mergeCell ref="P85:R85"/>
    <mergeCell ref="P86:R86"/>
    <mergeCell ref="P87:R87"/>
    <mergeCell ref="T84:U84"/>
    <mergeCell ref="Y83:Z83"/>
    <mergeCell ref="X85:Y85"/>
    <mergeCell ref="Z85:AB85"/>
    <mergeCell ref="P28:R28"/>
    <mergeCell ref="S28:T28"/>
    <mergeCell ref="P29:AD29"/>
    <mergeCell ref="P30:U30"/>
    <mergeCell ref="P32:AC32"/>
    <mergeCell ref="C53:I53"/>
    <mergeCell ref="C54:I54"/>
    <mergeCell ref="A28:B28"/>
    <mergeCell ref="A27:B27"/>
    <mergeCell ref="S47:Y47"/>
    <mergeCell ref="S48:Y48"/>
    <mergeCell ref="P37:Y37"/>
    <mergeCell ref="P39:Y39"/>
    <mergeCell ref="Q40:Y40"/>
    <mergeCell ref="Q41:Y41"/>
    <mergeCell ref="Q42:Y42"/>
    <mergeCell ref="S50:Y50"/>
    <mergeCell ref="S51:Y51"/>
    <mergeCell ref="S52:Y52"/>
    <mergeCell ref="S53:Y53"/>
    <mergeCell ref="C23:D23"/>
    <mergeCell ref="C24:D24"/>
    <mergeCell ref="C25:D25"/>
    <mergeCell ref="C26:D26"/>
    <mergeCell ref="C27:D27"/>
    <mergeCell ref="C28:D28"/>
    <mergeCell ref="C48:I48"/>
    <mergeCell ref="B34:I34"/>
    <mergeCell ref="B35:I35"/>
    <mergeCell ref="B36:I36"/>
    <mergeCell ref="B40:I40"/>
    <mergeCell ref="B41:I41"/>
    <mergeCell ref="A57:I57"/>
    <mergeCell ref="A59:I59"/>
    <mergeCell ref="B60:I60"/>
    <mergeCell ref="A19:B19"/>
    <mergeCell ref="A18:B18"/>
    <mergeCell ref="C55:I55"/>
    <mergeCell ref="C56:I56"/>
    <mergeCell ref="AH55:AI55"/>
    <mergeCell ref="AH56:AI56"/>
    <mergeCell ref="C46:I46"/>
    <mergeCell ref="C47:I47"/>
    <mergeCell ref="A39:I39"/>
    <mergeCell ref="A43:I43"/>
    <mergeCell ref="B42:I42"/>
    <mergeCell ref="A45:I45"/>
    <mergeCell ref="C49:I49"/>
    <mergeCell ref="C50:I50"/>
    <mergeCell ref="C51:I51"/>
    <mergeCell ref="C52:I52"/>
    <mergeCell ref="AG30:AL30"/>
    <mergeCell ref="A30:E30"/>
    <mergeCell ref="AJ54:AP54"/>
    <mergeCell ref="Q35:Y35"/>
    <mergeCell ref="Q36:Y36"/>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9:D19"/>
    <mergeCell ref="C11:D11"/>
    <mergeCell ref="C22:D22"/>
    <mergeCell ref="C12:D12"/>
    <mergeCell ref="C13:D13"/>
    <mergeCell ref="C15:D15"/>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AQ73:AT73"/>
    <mergeCell ref="AG76:AP76"/>
    <mergeCell ref="AJ47:AP47"/>
    <mergeCell ref="AJ48:AP48"/>
    <mergeCell ref="AR75:AS75"/>
    <mergeCell ref="AJ28:AK28"/>
    <mergeCell ref="AH40:AP40"/>
    <mergeCell ref="AH41:AP41"/>
    <mergeCell ref="AH42:AP42"/>
    <mergeCell ref="AH35:AP35"/>
    <mergeCell ref="AH36:AP36"/>
    <mergeCell ref="AJ51:AP51"/>
    <mergeCell ref="AG29:AU29"/>
    <mergeCell ref="AJ46:AP46"/>
    <mergeCell ref="AG72:AP72"/>
    <mergeCell ref="AG73:AP73"/>
    <mergeCell ref="AG59:AP59"/>
    <mergeCell ref="AH67:AP67"/>
    <mergeCell ref="AH68:AP68"/>
    <mergeCell ref="AH69:AP69"/>
    <mergeCell ref="AH60:AP60"/>
    <mergeCell ref="AH61:AP61"/>
    <mergeCell ref="AJ55:AP55"/>
    <mergeCell ref="AJ56:AP56"/>
    <mergeCell ref="AG75:AP75"/>
    <mergeCell ref="AK83:AL83"/>
    <mergeCell ref="AK84:AL84"/>
    <mergeCell ref="AK85:AL85"/>
    <mergeCell ref="AO85:AP85"/>
    <mergeCell ref="AQ85:AS85"/>
    <mergeCell ref="AP82:AS82"/>
    <mergeCell ref="AR76:AS76"/>
    <mergeCell ref="AG78:AP78"/>
    <mergeCell ref="AG81:AI81"/>
    <mergeCell ref="AG82:AI82"/>
    <mergeCell ref="AG83:AI83"/>
    <mergeCell ref="AG84:AI84"/>
    <mergeCell ref="AG85:AI85"/>
    <mergeCell ref="AP81:AQ81"/>
    <mergeCell ref="AP83:AQ83"/>
    <mergeCell ref="P7:R7"/>
    <mergeCell ref="S7:AD7"/>
    <mergeCell ref="AG19:AI19"/>
    <mergeCell ref="P8:R8"/>
    <mergeCell ref="S8:AD8"/>
    <mergeCell ref="P10:AD10"/>
    <mergeCell ref="P11:R11"/>
    <mergeCell ref="S11:T11"/>
    <mergeCell ref="Q12:R12"/>
    <mergeCell ref="S12:T12"/>
    <mergeCell ref="Q13:R13"/>
    <mergeCell ref="S13:T13"/>
    <mergeCell ref="Q14:R14"/>
    <mergeCell ref="S14:T14"/>
    <mergeCell ref="Q15:R15"/>
    <mergeCell ref="S15:T15"/>
    <mergeCell ref="Q16:R16"/>
    <mergeCell ref="S16:T16"/>
    <mergeCell ref="Q17:R17"/>
    <mergeCell ref="S17:T17"/>
    <mergeCell ref="P18:R18"/>
    <mergeCell ref="S18:T18"/>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AJ19:AK19"/>
    <mergeCell ref="P6:R6"/>
    <mergeCell ref="S6:AD6"/>
    <mergeCell ref="AG57:AP57"/>
    <mergeCell ref="B69:I69"/>
    <mergeCell ref="T85:U85"/>
    <mergeCell ref="A78:I78"/>
    <mergeCell ref="A72:I72"/>
    <mergeCell ref="A73:I73"/>
    <mergeCell ref="A75:I75"/>
    <mergeCell ref="A76:I76"/>
    <mergeCell ref="K75:L75"/>
    <mergeCell ref="T81:U81"/>
    <mergeCell ref="T82:U82"/>
    <mergeCell ref="T83:U83"/>
    <mergeCell ref="Q60:Y60"/>
    <mergeCell ref="Q61:Y61"/>
    <mergeCell ref="Q62:Y62"/>
    <mergeCell ref="Q63:Y63"/>
    <mergeCell ref="Q64:Y64"/>
    <mergeCell ref="Q65:Y65"/>
    <mergeCell ref="Q66:Y66"/>
    <mergeCell ref="AK81:AL81"/>
    <mergeCell ref="AK82:AL82"/>
    <mergeCell ref="AG70:AP70"/>
    <mergeCell ref="AH62:AP62"/>
    <mergeCell ref="AH63:AP63"/>
    <mergeCell ref="B61:I61"/>
    <mergeCell ref="B62:I62"/>
    <mergeCell ref="B63:I63"/>
    <mergeCell ref="B64:I64"/>
    <mergeCell ref="B65:I65"/>
    <mergeCell ref="B66:I66"/>
    <mergeCell ref="B67:I67"/>
    <mergeCell ref="B68:I68"/>
    <mergeCell ref="AH64:AP64"/>
    <mergeCell ref="AH65:AP65"/>
    <mergeCell ref="AH66:AP66"/>
    <mergeCell ref="Q67:Y67"/>
    <mergeCell ref="Q68:Y68"/>
    <mergeCell ref="K76:L76"/>
    <mergeCell ref="J73:M73"/>
    <mergeCell ref="P70:Y70"/>
    <mergeCell ref="P72:Y72"/>
    <mergeCell ref="S54:Y54"/>
    <mergeCell ref="Q55:R55"/>
    <mergeCell ref="S55:Y55"/>
    <mergeCell ref="Q56:R56"/>
    <mergeCell ref="S56:Y56"/>
    <mergeCell ref="P57:Y57"/>
    <mergeCell ref="P73:Y73"/>
    <mergeCell ref="Z73:AC73"/>
    <mergeCell ref="P75:Y75"/>
    <mergeCell ref="AA75:AB75"/>
    <mergeCell ref="P76:Y76"/>
    <mergeCell ref="AA76:AB76"/>
    <mergeCell ref="P78:Y78"/>
    <mergeCell ref="Y81:Z81"/>
    <mergeCell ref="Y82:AB82"/>
    <mergeCell ref="Q69:Y69"/>
    <mergeCell ref="A70:I70"/>
    <mergeCell ref="AJ49:AP49"/>
    <mergeCell ref="AJ50:AP50"/>
    <mergeCell ref="AG28:AI28"/>
    <mergeCell ref="AG27:AI27"/>
    <mergeCell ref="AJ52:AP52"/>
    <mergeCell ref="AJ53:AP53"/>
    <mergeCell ref="AH34:AP34"/>
    <mergeCell ref="AG37:AP37"/>
    <mergeCell ref="AG39:AP39"/>
    <mergeCell ref="AG32:AT32"/>
    <mergeCell ref="AG33:AP33"/>
    <mergeCell ref="AG43:AP43"/>
    <mergeCell ref="AG45:AP45"/>
    <mergeCell ref="AJ27:AK27"/>
    <mergeCell ref="P59:Y59"/>
    <mergeCell ref="P33:Y33"/>
    <mergeCell ref="Q34:Y34"/>
    <mergeCell ref="S49:Y49"/>
    <mergeCell ref="P27:R27"/>
    <mergeCell ref="S27:T27"/>
    <mergeCell ref="P43:Y43"/>
    <mergeCell ref="P45:Y45"/>
    <mergeCell ref="S46:Y46"/>
    <mergeCell ref="AJ22:AK22"/>
    <mergeCell ref="AG26:AI26"/>
    <mergeCell ref="P19:R19"/>
    <mergeCell ref="S19:T19"/>
    <mergeCell ref="P22:R22"/>
    <mergeCell ref="S22:T22"/>
    <mergeCell ref="P23:R23"/>
    <mergeCell ref="S23:T23"/>
    <mergeCell ref="P24:R24"/>
    <mergeCell ref="S24:T24"/>
    <mergeCell ref="P25:R25"/>
    <mergeCell ref="S25:T25"/>
    <mergeCell ref="P26:R26"/>
    <mergeCell ref="S26:T26"/>
    <mergeCell ref="AG21:AT21"/>
    <mergeCell ref="AG25:AI25"/>
    <mergeCell ref="AJ25:AK25"/>
    <mergeCell ref="AG24:AI24"/>
    <mergeCell ref="AJ24:AK24"/>
    <mergeCell ref="AG22:AI22"/>
  </mergeCells>
  <dataValidations count="1">
    <dataValidation allowBlank="1" showErrorMessage="1" sqref="AJ18:AK18 S18:T18" xr:uid="{98ABF477-AA99-4B85-9FE6-57980E790215}"/>
  </dataValidations>
  <printOptions horizontalCentered="1"/>
  <pageMargins left="0.25" right="0.25" top="0.75" bottom="0.75" header="0.3" footer="0.3"/>
  <pageSetup scale="37" fitToHeight="0" orientation="landscape" r:id="rId1"/>
  <rowBreaks count="5" manualBreakCount="5">
    <brk id="103" max="12" man="1"/>
    <brk id="150" max="16383" man="1"/>
    <brk id="184" max="12" man="1"/>
    <brk id="230" max="16383" man="1"/>
    <brk id="313" max="16383" man="1"/>
  </rowBreaks>
  <colBreaks count="2" manualBreakCount="2">
    <brk id="14" max="1048575" man="1"/>
    <brk id="31" min="2" max="87" man="1"/>
  </colBreaks>
  <ignoredErrors>
    <ignoredError sqref="AR28"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ED231"/>
  <sheetViews>
    <sheetView zoomScale="60" zoomScaleNormal="6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215</v>
      </c>
      <c r="Q3" s="473"/>
      <c r="R3" s="473"/>
      <c r="S3" s="473"/>
      <c r="T3" s="473"/>
      <c r="U3" s="473"/>
      <c r="V3" s="473"/>
      <c r="W3" s="473"/>
      <c r="X3" s="473"/>
      <c r="Y3" s="473"/>
      <c r="Z3" s="473"/>
      <c r="AA3" s="473"/>
      <c r="AB3" s="473"/>
      <c r="AC3" s="473"/>
      <c r="AD3" s="474"/>
      <c r="AG3" s="483" t="s">
        <v>122</v>
      </c>
      <c r="AH3" s="484"/>
      <c r="AI3" s="484"/>
      <c r="AJ3" s="484"/>
      <c r="AK3" s="484"/>
      <c r="AL3" s="484"/>
      <c r="AM3" s="484"/>
      <c r="AN3" s="484"/>
      <c r="AO3" s="484"/>
      <c r="AP3" s="484"/>
      <c r="AQ3" s="484"/>
      <c r="AR3" s="484"/>
      <c r="AS3" s="484"/>
      <c r="AT3" s="484"/>
      <c r="AU3" s="485"/>
    </row>
    <row r="4" spans="1:47" s="96" customFormat="1" x14ac:dyDescent="0.35">
      <c r="A4" s="365" t="s">
        <v>5</v>
      </c>
      <c r="B4" s="366"/>
      <c r="C4" s="366"/>
      <c r="D4" s="366"/>
      <c r="E4" s="366"/>
      <c r="F4" s="366"/>
      <c r="G4" s="366"/>
      <c r="H4" s="366"/>
      <c r="I4" s="366"/>
      <c r="J4" s="366"/>
      <c r="K4" s="366"/>
      <c r="L4" s="366"/>
      <c r="M4" s="436"/>
      <c r="P4" s="365" t="s">
        <v>123</v>
      </c>
      <c r="Q4" s="366"/>
      <c r="R4" s="366"/>
      <c r="S4" s="366"/>
      <c r="T4" s="366"/>
      <c r="U4" s="366"/>
      <c r="V4" s="366"/>
      <c r="W4" s="366"/>
      <c r="X4" s="366"/>
      <c r="Y4" s="366"/>
      <c r="Z4" s="366"/>
      <c r="AA4" s="366"/>
      <c r="AB4" s="366"/>
      <c r="AC4" s="366"/>
      <c r="AD4" s="436"/>
      <c r="AG4" s="365" t="s">
        <v>123</v>
      </c>
      <c r="AH4" s="366"/>
      <c r="AI4" s="366"/>
      <c r="AJ4" s="366"/>
      <c r="AK4" s="366"/>
      <c r="AL4" s="366"/>
      <c r="AM4" s="366"/>
      <c r="AN4" s="366"/>
      <c r="AO4" s="366"/>
      <c r="AP4" s="366"/>
      <c r="AQ4" s="366"/>
      <c r="AR4" s="366"/>
      <c r="AS4" s="366"/>
      <c r="AT4" s="366"/>
      <c r="AU4" s="436"/>
    </row>
    <row r="5" spans="1:47" s="96" customFormat="1" x14ac:dyDescent="0.35">
      <c r="A5" s="365" t="s">
        <v>118</v>
      </c>
      <c r="B5" s="366"/>
      <c r="C5" s="413"/>
      <c r="D5" s="413"/>
      <c r="E5" s="413"/>
      <c r="F5" s="413"/>
      <c r="G5" s="100" t="s">
        <v>119</v>
      </c>
      <c r="H5" s="413"/>
      <c r="I5" s="413"/>
      <c r="J5" s="413"/>
      <c r="K5" s="413"/>
      <c r="L5" s="413"/>
      <c r="M5" s="420"/>
      <c r="P5" s="365" t="s">
        <v>118</v>
      </c>
      <c r="Q5" s="366"/>
      <c r="R5" s="413"/>
      <c r="S5" s="413"/>
      <c r="T5" s="413"/>
      <c r="U5" s="413"/>
      <c r="V5" s="413"/>
      <c r="W5" s="100" t="s">
        <v>119</v>
      </c>
      <c r="X5" s="413"/>
      <c r="Y5" s="413"/>
      <c r="Z5" s="413"/>
      <c r="AA5" s="413"/>
      <c r="AB5" s="413"/>
      <c r="AC5" s="413"/>
      <c r="AD5" s="420"/>
      <c r="AG5" s="365" t="s">
        <v>118</v>
      </c>
      <c r="AH5" s="366"/>
      <c r="AI5" s="413"/>
      <c r="AJ5" s="413"/>
      <c r="AK5" s="413"/>
      <c r="AL5" s="413"/>
      <c r="AM5" s="413"/>
      <c r="AN5" s="100" t="s">
        <v>119</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105</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105</v>
      </c>
      <c r="AM11" s="88" t="s">
        <v>164</v>
      </c>
      <c r="AN11" s="88" t="s">
        <v>64</v>
      </c>
      <c r="AO11" s="31" t="s">
        <v>144</v>
      </c>
      <c r="AP11" s="101" t="s">
        <v>76</v>
      </c>
      <c r="AQ11" s="88" t="s">
        <v>77</v>
      </c>
      <c r="AR11" s="31" t="s">
        <v>78</v>
      </c>
      <c r="AS11" s="88" t="s">
        <v>143</v>
      </c>
      <c r="AT11" s="31" t="s">
        <v>206</v>
      </c>
      <c r="AU11" s="38" t="s">
        <v>106</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1'!AU12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1'!AU12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1'!AU13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1'!AU13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1'!AU14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1'!AU14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1'!AU15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1'!AU15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1'!AU16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1'!AU16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1'!AU17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1'!AU17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1'!AU18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1'!AU18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R19" si="13">SUM(AQ12:AQ18)</f>
        <v>0</v>
      </c>
      <c r="AR19" s="42">
        <f t="shared" si="13"/>
        <v>0</v>
      </c>
      <c r="AS19" s="42">
        <f t="shared" ref="AS19:AU19" si="14">SUM(AS12:AS18)</f>
        <v>0</v>
      </c>
      <c r="AT19" s="42">
        <f t="shared" si="14"/>
        <v>0</v>
      </c>
      <c r="AU19" s="43">
        <f t="shared" si="14"/>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105</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105</v>
      </c>
      <c r="AM22" s="88" t="s">
        <v>164</v>
      </c>
      <c r="AN22" s="88" t="s">
        <v>64</v>
      </c>
      <c r="AO22" s="31" t="s">
        <v>144</v>
      </c>
      <c r="AP22" s="101" t="s">
        <v>76</v>
      </c>
      <c r="AQ22" s="88" t="s">
        <v>77</v>
      </c>
      <c r="AR22" s="31" t="s">
        <v>78</v>
      </c>
      <c r="AS22" s="88" t="s">
        <v>143</v>
      </c>
      <c r="AT22" s="31" t="s">
        <v>206</v>
      </c>
      <c r="AU22" s="38" t="s">
        <v>106</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1'!AU23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1'!AU23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5">SUM(F24:G24)</f>
        <v>0</v>
      </c>
      <c r="I24" s="13">
        <v>0</v>
      </c>
      <c r="J24" s="13">
        <v>0</v>
      </c>
      <c r="K24" s="14">
        <f t="shared" ref="K24" si="16">SUM(I24:J24)</f>
        <v>0</v>
      </c>
      <c r="L24" s="13">
        <v>0</v>
      </c>
      <c r="M24" s="15">
        <f t="shared" ref="M24:M27" si="17">SUM(H24, K24, L24)</f>
        <v>0</v>
      </c>
      <c r="N24" s="6"/>
      <c r="P24" s="365">
        <v>0</v>
      </c>
      <c r="Q24" s="366"/>
      <c r="R24" s="366" t="s">
        <v>20</v>
      </c>
      <c r="S24" s="366"/>
      <c r="T24" s="100"/>
      <c r="U24" s="93">
        <f>'Year 1'!AU24</f>
        <v>0</v>
      </c>
      <c r="V24" s="13">
        <v>0</v>
      </c>
      <c r="W24" s="13">
        <v>0</v>
      </c>
      <c r="X24" s="60">
        <f t="shared" ref="X24:X27" si="18">SUM(V24:W24)</f>
        <v>0</v>
      </c>
      <c r="Y24" s="13">
        <v>0</v>
      </c>
      <c r="Z24" s="13">
        <v>0</v>
      </c>
      <c r="AA24" s="60">
        <f>SUM(Y24:Z24)</f>
        <v>0</v>
      </c>
      <c r="AB24" s="13">
        <v>0</v>
      </c>
      <c r="AC24" s="60">
        <f t="shared" ref="AC24:AC27" si="19">SUM(X24, AA24, AB24)</f>
        <v>0</v>
      </c>
      <c r="AD24" s="61">
        <f>M24-AC24</f>
        <v>0</v>
      </c>
      <c r="AE24" s="6"/>
      <c r="AG24" s="365">
        <v>0</v>
      </c>
      <c r="AH24" s="366"/>
      <c r="AI24" s="366" t="s">
        <v>20</v>
      </c>
      <c r="AJ24" s="366"/>
      <c r="AK24" s="100"/>
      <c r="AL24" s="72">
        <f>'Year 1'!AU24</f>
        <v>0</v>
      </c>
      <c r="AM24" s="13">
        <v>0</v>
      </c>
      <c r="AN24" s="13">
        <v>0</v>
      </c>
      <c r="AO24" s="44">
        <f t="shared" ref="AO24:AO27" si="20">SUM(AM24:AN24)</f>
        <v>0</v>
      </c>
      <c r="AP24" s="13">
        <v>0</v>
      </c>
      <c r="AQ24" s="13">
        <v>0</v>
      </c>
      <c r="AR24" s="44">
        <f t="shared" ref="AR24:AR27" si="21">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7"/>
        <v>0</v>
      </c>
      <c r="N25" s="6"/>
      <c r="P25" s="365">
        <v>0</v>
      </c>
      <c r="Q25" s="366"/>
      <c r="R25" s="366" t="s">
        <v>21</v>
      </c>
      <c r="S25" s="366"/>
      <c r="T25" s="100"/>
      <c r="U25" s="93">
        <f>'Year 1'!AU25</f>
        <v>0</v>
      </c>
      <c r="V25" s="13">
        <v>0</v>
      </c>
      <c r="W25" s="13">
        <v>0</v>
      </c>
      <c r="X25" s="60">
        <f t="shared" si="18"/>
        <v>0</v>
      </c>
      <c r="Y25" s="13">
        <v>0</v>
      </c>
      <c r="Z25" s="13">
        <v>0</v>
      </c>
      <c r="AA25" s="60">
        <f>SUM(Y25:Z25)</f>
        <v>0</v>
      </c>
      <c r="AB25" s="13">
        <v>0</v>
      </c>
      <c r="AC25" s="60">
        <f t="shared" si="19"/>
        <v>0</v>
      </c>
      <c r="AD25" s="61">
        <f>M25-AC25</f>
        <v>0</v>
      </c>
      <c r="AE25" s="6"/>
      <c r="AG25" s="365">
        <v>0</v>
      </c>
      <c r="AH25" s="366"/>
      <c r="AI25" s="366" t="s">
        <v>21</v>
      </c>
      <c r="AJ25" s="366"/>
      <c r="AK25" s="100"/>
      <c r="AL25" s="72">
        <f>'Year 1'!AU25</f>
        <v>0</v>
      </c>
      <c r="AM25" s="13">
        <v>0</v>
      </c>
      <c r="AN25" s="13">
        <v>0</v>
      </c>
      <c r="AO25" s="44">
        <f t="shared" si="20"/>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5"/>
        <v>0</v>
      </c>
      <c r="I26" s="13">
        <v>0</v>
      </c>
      <c r="J26" s="13">
        <v>0</v>
      </c>
      <c r="K26" s="14">
        <f>SUM(I26:J26)</f>
        <v>0</v>
      </c>
      <c r="L26" s="13">
        <v>0</v>
      </c>
      <c r="M26" s="15">
        <f t="shared" si="17"/>
        <v>0</v>
      </c>
      <c r="N26" s="6"/>
      <c r="P26" s="365">
        <v>0</v>
      </c>
      <c r="Q26" s="366"/>
      <c r="R26" s="366" t="s">
        <v>22</v>
      </c>
      <c r="S26" s="366"/>
      <c r="T26" s="100"/>
      <c r="U26" s="93">
        <f>'Year 1'!AU26</f>
        <v>0</v>
      </c>
      <c r="V26" s="13">
        <v>0</v>
      </c>
      <c r="W26" s="13">
        <v>0</v>
      </c>
      <c r="X26" s="60">
        <f t="shared" si="18"/>
        <v>0</v>
      </c>
      <c r="Y26" s="13">
        <v>0</v>
      </c>
      <c r="Z26" s="13">
        <v>0</v>
      </c>
      <c r="AA26" s="60">
        <f t="shared" ref="AA26:AA27" si="22">SUM(Y26:Z26)</f>
        <v>0</v>
      </c>
      <c r="AB26" s="13">
        <v>0</v>
      </c>
      <c r="AC26" s="60">
        <f t="shared" si="19"/>
        <v>0</v>
      </c>
      <c r="AD26" s="61">
        <f>M26-AC26</f>
        <v>0</v>
      </c>
      <c r="AE26" s="6"/>
      <c r="AG26" s="365">
        <v>0</v>
      </c>
      <c r="AH26" s="366"/>
      <c r="AI26" s="366" t="s">
        <v>22</v>
      </c>
      <c r="AJ26" s="366"/>
      <c r="AK26" s="100"/>
      <c r="AL26" s="72">
        <f>'Year 1'!AU26</f>
        <v>0</v>
      </c>
      <c r="AM26" s="13">
        <v>0</v>
      </c>
      <c r="AN26" s="13">
        <v>0</v>
      </c>
      <c r="AO26" s="44">
        <f t="shared" si="20"/>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5"/>
        <v>0</v>
      </c>
      <c r="I27" s="13">
        <v>0</v>
      </c>
      <c r="J27" s="13">
        <v>0</v>
      </c>
      <c r="K27" s="14">
        <f>SUM(I27:J27)</f>
        <v>0</v>
      </c>
      <c r="L27" s="13">
        <v>0</v>
      </c>
      <c r="M27" s="15">
        <f t="shared" si="17"/>
        <v>0</v>
      </c>
      <c r="N27" s="6"/>
      <c r="P27" s="365">
        <v>0</v>
      </c>
      <c r="Q27" s="366"/>
      <c r="R27" s="366" t="s">
        <v>23</v>
      </c>
      <c r="S27" s="366"/>
      <c r="T27" s="100"/>
      <c r="U27" s="93">
        <f>'Year 1'!AU27</f>
        <v>0</v>
      </c>
      <c r="V27" s="13">
        <v>0</v>
      </c>
      <c r="W27" s="13">
        <v>0</v>
      </c>
      <c r="X27" s="60">
        <f t="shared" si="18"/>
        <v>0</v>
      </c>
      <c r="Y27" s="13">
        <v>0</v>
      </c>
      <c r="Z27" s="13">
        <v>0</v>
      </c>
      <c r="AA27" s="60">
        <f t="shared" si="22"/>
        <v>0</v>
      </c>
      <c r="AB27" s="13">
        <v>0</v>
      </c>
      <c r="AC27" s="60">
        <f t="shared" si="19"/>
        <v>0</v>
      </c>
      <c r="AD27" s="61">
        <f>M27-AC27</f>
        <v>0</v>
      </c>
      <c r="AE27" s="6"/>
      <c r="AG27" s="365">
        <v>0</v>
      </c>
      <c r="AH27" s="366"/>
      <c r="AI27" s="366" t="s">
        <v>23</v>
      </c>
      <c r="AJ27" s="366"/>
      <c r="AK27" s="100"/>
      <c r="AL27" s="72">
        <f>'Year 1'!AU27</f>
        <v>0</v>
      </c>
      <c r="AM27" s="13">
        <v>0</v>
      </c>
      <c r="AN27" s="13">
        <v>0</v>
      </c>
      <c r="AO27" s="44">
        <f t="shared" si="20"/>
        <v>0</v>
      </c>
      <c r="AP27" s="13">
        <v>0</v>
      </c>
      <c r="AQ27" s="13">
        <v>0</v>
      </c>
      <c r="AR27" s="44">
        <f t="shared" si="21"/>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69">
        <f>SUM(P23:Q27)</f>
        <v>0</v>
      </c>
      <c r="S28" s="36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1">
        <f>SUM(AG23:AH27)</f>
        <v>0</v>
      </c>
      <c r="AJ28" s="421"/>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60" t="s">
        <v>180</v>
      </c>
      <c r="Q30" s="461"/>
      <c r="R30" s="461"/>
      <c r="S30" s="461"/>
      <c r="T30" s="461"/>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60" t="s">
        <v>180</v>
      </c>
      <c r="AH30" s="461"/>
      <c r="AI30" s="461"/>
      <c r="AJ30" s="461"/>
      <c r="AK30" s="461"/>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105</v>
      </c>
      <c r="Z33" s="88" t="s">
        <v>73</v>
      </c>
      <c r="AA33" s="88" t="s">
        <v>15</v>
      </c>
      <c r="AB33" s="88" t="s">
        <v>16</v>
      </c>
      <c r="AC33" s="108" t="s">
        <v>18</v>
      </c>
      <c r="AD33" s="38" t="s">
        <v>109</v>
      </c>
      <c r="AG33" s="381" t="s">
        <v>24</v>
      </c>
      <c r="AH33" s="382"/>
      <c r="AI33" s="382"/>
      <c r="AJ33" s="382"/>
      <c r="AK33" s="382"/>
      <c r="AL33" s="382"/>
      <c r="AM33" s="382"/>
      <c r="AN33" s="382"/>
      <c r="AO33" s="382"/>
      <c r="AP33" s="108" t="s">
        <v>105</v>
      </c>
      <c r="AQ33" s="88" t="s">
        <v>204</v>
      </c>
      <c r="AR33" s="88" t="s">
        <v>15</v>
      </c>
      <c r="AS33" s="88" t="s">
        <v>16</v>
      </c>
      <c r="AT33" s="108" t="s">
        <v>206</v>
      </c>
      <c r="AU33" s="38" t="s">
        <v>106</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1'!AU34</f>
        <v>0</v>
      </c>
      <c r="Z34" s="13">
        <v>0</v>
      </c>
      <c r="AA34" s="13">
        <v>0</v>
      </c>
      <c r="AB34" s="13">
        <v>0</v>
      </c>
      <c r="AC34" s="60">
        <f>SUM(Z34:AB34)</f>
        <v>0</v>
      </c>
      <c r="AD34" s="61">
        <f>M34-AC34</f>
        <v>0</v>
      </c>
      <c r="AE34" s="6"/>
      <c r="AG34" s="8">
        <v>1</v>
      </c>
      <c r="AH34" s="366"/>
      <c r="AI34" s="366"/>
      <c r="AJ34" s="366"/>
      <c r="AK34" s="366"/>
      <c r="AL34" s="366"/>
      <c r="AM34" s="366"/>
      <c r="AN34" s="366"/>
      <c r="AO34" s="366"/>
      <c r="AP34" s="70">
        <f>'Year 1'!AU34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1'!AU35</f>
        <v>0</v>
      </c>
      <c r="Z35" s="13">
        <v>0</v>
      </c>
      <c r="AA35" s="13">
        <v>0</v>
      </c>
      <c r="AB35" s="13">
        <v>0</v>
      </c>
      <c r="AC35" s="60">
        <f>SUM(Z35:AB35)</f>
        <v>0</v>
      </c>
      <c r="AD35" s="61">
        <f>M35-AC35</f>
        <v>0</v>
      </c>
      <c r="AE35" s="6"/>
      <c r="AG35" s="8">
        <v>2</v>
      </c>
      <c r="AH35" s="376"/>
      <c r="AI35" s="376"/>
      <c r="AJ35" s="376"/>
      <c r="AK35" s="376"/>
      <c r="AL35" s="376"/>
      <c r="AM35" s="376"/>
      <c r="AN35" s="376"/>
      <c r="AO35" s="376"/>
      <c r="AP35" s="70">
        <f>'Year 1'!AU35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1'!AU36</f>
        <v>0</v>
      </c>
      <c r="Z36" s="13">
        <v>0</v>
      </c>
      <c r="AA36" s="13">
        <v>0</v>
      </c>
      <c r="AB36" s="13">
        <v>0</v>
      </c>
      <c r="AC36" s="60">
        <f>SUM(Z36:AB36)</f>
        <v>0</v>
      </c>
      <c r="AD36" s="61">
        <f>M36-AC36</f>
        <v>0</v>
      </c>
      <c r="AE36" s="6"/>
      <c r="AG36" s="8">
        <v>3</v>
      </c>
      <c r="AH36" s="376"/>
      <c r="AI36" s="376"/>
      <c r="AJ36" s="376"/>
      <c r="AK36" s="376"/>
      <c r="AL36" s="376"/>
      <c r="AM36" s="376"/>
      <c r="AN36" s="376"/>
      <c r="AO36" s="376"/>
      <c r="AP36" s="70">
        <f>'Year 1'!AU36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5">SUM(K34:K36)</f>
        <v>0</v>
      </c>
      <c r="L37" s="22">
        <f t="shared" si="35"/>
        <v>0</v>
      </c>
      <c r="M37" s="16">
        <f>SUM(J37:L37)</f>
        <v>0</v>
      </c>
      <c r="N37" s="6"/>
      <c r="P37" s="379" t="s">
        <v>25</v>
      </c>
      <c r="Q37" s="380"/>
      <c r="R37" s="380"/>
      <c r="S37" s="380"/>
      <c r="T37" s="380"/>
      <c r="U37" s="380"/>
      <c r="V37" s="380"/>
      <c r="W37" s="380"/>
      <c r="X37" s="380"/>
      <c r="Y37" s="67">
        <f>SUM(Y34:Y36)</f>
        <v>0</v>
      </c>
      <c r="Z37" s="67">
        <f t="shared" ref="Z37:AB37" si="36">SUM(Z34:Z36)</f>
        <v>0</v>
      </c>
      <c r="AA37" s="67">
        <f t="shared" si="36"/>
        <v>0</v>
      </c>
      <c r="AB37" s="67">
        <f t="shared" si="36"/>
        <v>0</v>
      </c>
      <c r="AC37" s="67">
        <f t="shared" ref="AC37:AD37" si="37">SUM(AC34:AC36)</f>
        <v>0</v>
      </c>
      <c r="AD37" s="59">
        <f t="shared" si="37"/>
        <v>0</v>
      </c>
      <c r="AE37" s="6"/>
      <c r="AG37" s="379" t="s">
        <v>25</v>
      </c>
      <c r="AH37" s="380"/>
      <c r="AI37" s="380"/>
      <c r="AJ37" s="380"/>
      <c r="AK37" s="380"/>
      <c r="AL37" s="380"/>
      <c r="AM37" s="380"/>
      <c r="AN37" s="380"/>
      <c r="AO37" s="380"/>
      <c r="AP37" s="42">
        <f>SUM(AP34:AP36)</f>
        <v>0</v>
      </c>
      <c r="AQ37" s="42">
        <f>SUM(AQ34:AQ36)</f>
        <v>0</v>
      </c>
      <c r="AR37" s="42">
        <f t="shared" ref="AR37:AT37" si="38">SUM(AR34:AR36)</f>
        <v>0</v>
      </c>
      <c r="AS37" s="42">
        <f t="shared" si="38"/>
        <v>0</v>
      </c>
      <c r="AT37" s="42">
        <f t="shared" si="38"/>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105</v>
      </c>
      <c r="Z39" s="89" t="s">
        <v>73</v>
      </c>
      <c r="AA39" s="89" t="s">
        <v>15</v>
      </c>
      <c r="AB39" s="89" t="s">
        <v>16</v>
      </c>
      <c r="AC39" s="99" t="s">
        <v>18</v>
      </c>
      <c r="AD39" s="39" t="s">
        <v>109</v>
      </c>
      <c r="AG39" s="372" t="s">
        <v>33</v>
      </c>
      <c r="AH39" s="373"/>
      <c r="AI39" s="373"/>
      <c r="AJ39" s="373"/>
      <c r="AK39" s="373"/>
      <c r="AL39" s="373"/>
      <c r="AM39" s="373"/>
      <c r="AN39" s="373"/>
      <c r="AO39" s="373"/>
      <c r="AP39" s="99" t="s">
        <v>105</v>
      </c>
      <c r="AQ39" s="89" t="s">
        <v>204</v>
      </c>
      <c r="AR39" s="89" t="s">
        <v>15</v>
      </c>
      <c r="AS39" s="89" t="s">
        <v>16</v>
      </c>
      <c r="AT39" s="99" t="s">
        <v>206</v>
      </c>
      <c r="AU39" s="39" t="s">
        <v>106</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1'!AU40</f>
        <v>0</v>
      </c>
      <c r="Z40" s="13">
        <v>0</v>
      </c>
      <c r="AA40" s="13">
        <v>0</v>
      </c>
      <c r="AB40" s="13">
        <v>0</v>
      </c>
      <c r="AC40" s="60">
        <f>SUM(Z40:AB40)</f>
        <v>0</v>
      </c>
      <c r="AD40" s="61">
        <f>M40-AC40</f>
        <v>0</v>
      </c>
      <c r="AE40" s="6"/>
      <c r="AG40" s="8">
        <v>1</v>
      </c>
      <c r="AH40" s="376"/>
      <c r="AI40" s="376"/>
      <c r="AJ40" s="376"/>
      <c r="AK40" s="376"/>
      <c r="AL40" s="376"/>
      <c r="AM40" s="376"/>
      <c r="AN40" s="376"/>
      <c r="AO40" s="376"/>
      <c r="AP40" s="70">
        <f>'Year 1'!AU40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1'!AU41</f>
        <v>0</v>
      </c>
      <c r="Z41" s="13">
        <v>0</v>
      </c>
      <c r="AA41" s="13">
        <v>0</v>
      </c>
      <c r="AB41" s="13">
        <v>0</v>
      </c>
      <c r="AC41" s="60">
        <f>SUM(Z41:AB41)</f>
        <v>0</v>
      </c>
      <c r="AD41" s="61">
        <f>M41-AC41</f>
        <v>0</v>
      </c>
      <c r="AE41" s="6"/>
      <c r="AG41" s="8">
        <v>2</v>
      </c>
      <c r="AH41" s="376"/>
      <c r="AI41" s="376"/>
      <c r="AJ41" s="376"/>
      <c r="AK41" s="376"/>
      <c r="AL41" s="376"/>
      <c r="AM41" s="376"/>
      <c r="AN41" s="376"/>
      <c r="AO41" s="376"/>
      <c r="AP41" s="70">
        <f>'Year 1'!AU41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1'!AU42</f>
        <v>0</v>
      </c>
      <c r="Z42" s="13">
        <v>0</v>
      </c>
      <c r="AA42" s="13">
        <v>0</v>
      </c>
      <c r="AB42" s="13">
        <v>0</v>
      </c>
      <c r="AC42" s="60">
        <f>SUM(Z42:AB42)</f>
        <v>0</v>
      </c>
      <c r="AD42" s="61">
        <f>M42-AC42</f>
        <v>0</v>
      </c>
      <c r="AE42" s="6"/>
      <c r="AG42" s="8">
        <v>3</v>
      </c>
      <c r="AH42" s="376"/>
      <c r="AI42" s="376"/>
      <c r="AJ42" s="376"/>
      <c r="AK42" s="376"/>
      <c r="AL42" s="376"/>
      <c r="AM42" s="376"/>
      <c r="AN42" s="376"/>
      <c r="AO42" s="376"/>
      <c r="AP42" s="70">
        <f>'Year 1'!AU42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9">SUM(K40:K42)</f>
        <v>0</v>
      </c>
      <c r="L43" s="22">
        <f t="shared" si="39"/>
        <v>0</v>
      </c>
      <c r="M43" s="16">
        <f>SUM(J43:L43)</f>
        <v>0</v>
      </c>
      <c r="N43" s="6"/>
      <c r="P43" s="379" t="s">
        <v>26</v>
      </c>
      <c r="Q43" s="380"/>
      <c r="R43" s="380"/>
      <c r="S43" s="380"/>
      <c r="T43" s="380"/>
      <c r="U43" s="380"/>
      <c r="V43" s="380"/>
      <c r="W43" s="380"/>
      <c r="X43" s="380"/>
      <c r="Y43" s="67">
        <f>SUM(Y40:Y42)</f>
        <v>0</v>
      </c>
      <c r="Z43" s="67">
        <f>SUM(Z40:Z42)</f>
        <v>0</v>
      </c>
      <c r="AA43" s="67">
        <f t="shared" ref="AA43" si="40">SUM(AA40:AA42)</f>
        <v>0</v>
      </c>
      <c r="AB43" s="67">
        <f t="shared" ref="AB43:AD43" si="41">SUM(AB40:AB42)</f>
        <v>0</v>
      </c>
      <c r="AC43" s="67">
        <f t="shared" si="41"/>
        <v>0</v>
      </c>
      <c r="AD43" s="59">
        <f t="shared" si="41"/>
        <v>0</v>
      </c>
      <c r="AE43" s="6"/>
      <c r="AG43" s="379" t="s">
        <v>26</v>
      </c>
      <c r="AH43" s="380"/>
      <c r="AI43" s="380"/>
      <c r="AJ43" s="380"/>
      <c r="AK43" s="380"/>
      <c r="AL43" s="380"/>
      <c r="AM43" s="380"/>
      <c r="AN43" s="380"/>
      <c r="AO43" s="380"/>
      <c r="AP43" s="42">
        <f>SUM(AP40:AP42)</f>
        <v>0</v>
      </c>
      <c r="AQ43" s="42">
        <f>SUM(AQ40:AQ42)</f>
        <v>0</v>
      </c>
      <c r="AR43" s="42">
        <f t="shared" ref="AR43:AT43" si="42">SUM(AR40:AR42)</f>
        <v>0</v>
      </c>
      <c r="AS43" s="42">
        <f t="shared" si="42"/>
        <v>0</v>
      </c>
      <c r="AT43" s="42">
        <f t="shared" si="42"/>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105</v>
      </c>
      <c r="Z45" s="89" t="s">
        <v>73</v>
      </c>
      <c r="AA45" s="89" t="s">
        <v>15</v>
      </c>
      <c r="AB45" s="89" t="s">
        <v>16</v>
      </c>
      <c r="AC45" s="99" t="s">
        <v>18</v>
      </c>
      <c r="AD45" s="39" t="s">
        <v>109</v>
      </c>
      <c r="AG45" s="372" t="s">
        <v>27</v>
      </c>
      <c r="AH45" s="373"/>
      <c r="AI45" s="373"/>
      <c r="AJ45" s="373"/>
      <c r="AK45" s="373"/>
      <c r="AL45" s="373"/>
      <c r="AM45" s="373"/>
      <c r="AN45" s="373"/>
      <c r="AO45" s="373"/>
      <c r="AP45" s="99" t="s">
        <v>105</v>
      </c>
      <c r="AQ45" s="89" t="s">
        <v>204</v>
      </c>
      <c r="AR45" s="89" t="s">
        <v>15</v>
      </c>
      <c r="AS45" s="89" t="s">
        <v>16</v>
      </c>
      <c r="AT45" s="99" t="s">
        <v>206</v>
      </c>
      <c r="AU45" s="39" t="s">
        <v>106</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1'!AU46</f>
        <v>0</v>
      </c>
      <c r="Z46" s="13">
        <v>0</v>
      </c>
      <c r="AA46" s="13">
        <v>0</v>
      </c>
      <c r="AB46" s="13">
        <v>0</v>
      </c>
      <c r="AC46" s="60">
        <f>SUM(Z46:AB46)</f>
        <v>0</v>
      </c>
      <c r="AD46" s="61">
        <f t="shared" ref="AD46:AD56" si="43">M46-AC46</f>
        <v>0</v>
      </c>
      <c r="AE46" s="6"/>
      <c r="AG46" s="8">
        <v>1</v>
      </c>
      <c r="AH46" s="7" t="s">
        <v>28</v>
      </c>
      <c r="AI46" s="376"/>
      <c r="AJ46" s="376"/>
      <c r="AK46" s="376"/>
      <c r="AL46" s="376"/>
      <c r="AM46" s="376"/>
      <c r="AN46" s="376"/>
      <c r="AO46" s="376"/>
      <c r="AP46" s="70">
        <f>'Year 1'!AU46</f>
        <v>0</v>
      </c>
      <c r="AQ46" s="13">
        <v>0</v>
      </c>
      <c r="AR46" s="13">
        <v>0</v>
      </c>
      <c r="AS46" s="13">
        <v>0</v>
      </c>
      <c r="AT46" s="44">
        <f t="shared" ref="AT46:AT56" si="44">SUM(AQ46:AS46)</f>
        <v>0</v>
      </c>
      <c r="AU46" s="45">
        <f t="shared" ref="AU46:AU57" si="45">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6">SUM(J47:L47)</f>
        <v>0</v>
      </c>
      <c r="N47" s="6"/>
      <c r="P47" s="8">
        <v>2</v>
      </c>
      <c r="Q47" s="7" t="s">
        <v>31</v>
      </c>
      <c r="R47" s="376"/>
      <c r="S47" s="376"/>
      <c r="T47" s="376"/>
      <c r="U47" s="376"/>
      <c r="V47" s="376"/>
      <c r="W47" s="376"/>
      <c r="X47" s="376"/>
      <c r="Y47" s="95">
        <f>'Year 1'!AU47</f>
        <v>0</v>
      </c>
      <c r="Z47" s="13">
        <v>0</v>
      </c>
      <c r="AA47" s="13">
        <v>0</v>
      </c>
      <c r="AB47" s="13">
        <v>0</v>
      </c>
      <c r="AC47" s="60">
        <f>SUM(Z47:AB47)</f>
        <v>0</v>
      </c>
      <c r="AD47" s="61">
        <f t="shared" si="43"/>
        <v>0</v>
      </c>
      <c r="AE47" s="6"/>
      <c r="AG47" s="8">
        <v>2</v>
      </c>
      <c r="AH47" s="7" t="s">
        <v>31</v>
      </c>
      <c r="AI47" s="376"/>
      <c r="AJ47" s="376"/>
      <c r="AK47" s="376"/>
      <c r="AL47" s="376"/>
      <c r="AM47" s="376"/>
      <c r="AN47" s="376"/>
      <c r="AO47" s="376"/>
      <c r="AP47" s="70">
        <f>'Year 1'!AU47</f>
        <v>0</v>
      </c>
      <c r="AQ47" s="13">
        <v>0</v>
      </c>
      <c r="AR47" s="13">
        <v>0</v>
      </c>
      <c r="AS47" s="13">
        <v>0</v>
      </c>
      <c r="AT47" s="44">
        <f t="shared" si="44"/>
        <v>0</v>
      </c>
      <c r="AU47" s="45">
        <f t="shared" si="45"/>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1'!AU48</f>
        <v>0</v>
      </c>
      <c r="Z48" s="13">
        <v>0</v>
      </c>
      <c r="AA48" s="13">
        <v>0</v>
      </c>
      <c r="AB48" s="13">
        <v>0</v>
      </c>
      <c r="AC48" s="60">
        <f>SUM(Z48:AB48)</f>
        <v>0</v>
      </c>
      <c r="AD48" s="61">
        <f t="shared" si="43"/>
        <v>0</v>
      </c>
      <c r="AE48" s="6"/>
      <c r="AG48" s="8">
        <v>3</v>
      </c>
      <c r="AH48" s="7" t="s">
        <v>32</v>
      </c>
      <c r="AI48" s="376"/>
      <c r="AJ48" s="376"/>
      <c r="AK48" s="376"/>
      <c r="AL48" s="376"/>
      <c r="AM48" s="376"/>
      <c r="AN48" s="376"/>
      <c r="AO48" s="376"/>
      <c r="AP48" s="70">
        <f>'Year 1'!AU48</f>
        <v>0</v>
      </c>
      <c r="AQ48" s="13">
        <v>0</v>
      </c>
      <c r="AR48" s="13">
        <v>0</v>
      </c>
      <c r="AS48" s="13">
        <v>0</v>
      </c>
      <c r="AT48" s="44">
        <f t="shared" si="44"/>
        <v>0</v>
      </c>
      <c r="AU48" s="45">
        <f t="shared" si="45"/>
        <v>0</v>
      </c>
    </row>
    <row r="49" spans="1:134" x14ac:dyDescent="0.35">
      <c r="A49" s="8">
        <v>4</v>
      </c>
      <c r="B49" s="7" t="s">
        <v>68</v>
      </c>
      <c r="C49" s="376"/>
      <c r="D49" s="376"/>
      <c r="E49" s="376"/>
      <c r="F49" s="376"/>
      <c r="G49" s="376"/>
      <c r="H49" s="376"/>
      <c r="I49" s="376"/>
      <c r="J49" s="13">
        <v>0</v>
      </c>
      <c r="K49" s="13">
        <v>0</v>
      </c>
      <c r="L49" s="13">
        <v>0</v>
      </c>
      <c r="M49" s="15">
        <f t="shared" si="46"/>
        <v>0</v>
      </c>
      <c r="N49" s="6"/>
      <c r="P49" s="8">
        <v>4</v>
      </c>
      <c r="Q49" s="7" t="s">
        <v>68</v>
      </c>
      <c r="R49" s="376"/>
      <c r="S49" s="376"/>
      <c r="T49" s="376"/>
      <c r="U49" s="376"/>
      <c r="V49" s="376"/>
      <c r="W49" s="376"/>
      <c r="X49" s="376"/>
      <c r="Y49" s="95">
        <f>'Year 1'!AU49</f>
        <v>0</v>
      </c>
      <c r="Z49" s="13">
        <v>0</v>
      </c>
      <c r="AA49" s="13">
        <v>0</v>
      </c>
      <c r="AB49" s="13">
        <v>0</v>
      </c>
      <c r="AC49" s="60">
        <f>SUM(Z49:AB49)</f>
        <v>0</v>
      </c>
      <c r="AD49" s="61">
        <f t="shared" si="43"/>
        <v>0</v>
      </c>
      <c r="AE49" s="6"/>
      <c r="AG49" s="8">
        <v>4</v>
      </c>
      <c r="AH49" s="7" t="s">
        <v>68</v>
      </c>
      <c r="AI49" s="376"/>
      <c r="AJ49" s="376"/>
      <c r="AK49" s="376"/>
      <c r="AL49" s="376"/>
      <c r="AM49" s="376"/>
      <c r="AN49" s="376"/>
      <c r="AO49" s="376"/>
      <c r="AP49" s="70">
        <f>'Year 1'!AU49</f>
        <v>0</v>
      </c>
      <c r="AQ49" s="13">
        <v>0</v>
      </c>
      <c r="AR49" s="13">
        <v>0</v>
      </c>
      <c r="AS49" s="13">
        <v>0</v>
      </c>
      <c r="AT49" s="44">
        <f t="shared" si="44"/>
        <v>0</v>
      </c>
      <c r="AU49" s="45">
        <f t="shared" si="45"/>
        <v>0</v>
      </c>
    </row>
    <row r="50" spans="1:134" x14ac:dyDescent="0.35">
      <c r="A50" s="8">
        <v>5</v>
      </c>
      <c r="B50" s="7" t="s">
        <v>29</v>
      </c>
      <c r="C50" s="376"/>
      <c r="D50" s="376"/>
      <c r="E50" s="376"/>
      <c r="F50" s="376"/>
      <c r="G50" s="376"/>
      <c r="H50" s="376"/>
      <c r="I50" s="376"/>
      <c r="J50" s="13">
        <v>0</v>
      </c>
      <c r="K50" s="13">
        <v>0</v>
      </c>
      <c r="L50" s="13">
        <v>0</v>
      </c>
      <c r="M50" s="15">
        <f t="shared" si="46"/>
        <v>0</v>
      </c>
      <c r="N50" s="6"/>
      <c r="P50" s="8">
        <v>5</v>
      </c>
      <c r="Q50" s="7" t="s">
        <v>29</v>
      </c>
      <c r="R50" s="376"/>
      <c r="S50" s="376"/>
      <c r="T50" s="376"/>
      <c r="U50" s="376"/>
      <c r="V50" s="376"/>
      <c r="W50" s="376"/>
      <c r="X50" s="376"/>
      <c r="Y50" s="95">
        <f>'Year 1'!AU50</f>
        <v>0</v>
      </c>
      <c r="Z50" s="13">
        <v>0</v>
      </c>
      <c r="AA50" s="13">
        <v>0</v>
      </c>
      <c r="AB50" s="13">
        <v>0</v>
      </c>
      <c r="AC50" s="60">
        <f t="shared" ref="AC50:AC56" si="47">SUM(Z50:AB50)</f>
        <v>0</v>
      </c>
      <c r="AD50" s="61">
        <f t="shared" si="43"/>
        <v>0</v>
      </c>
      <c r="AE50" s="6"/>
      <c r="AG50" s="8">
        <v>5</v>
      </c>
      <c r="AH50" s="7" t="s">
        <v>29</v>
      </c>
      <c r="AI50" s="376"/>
      <c r="AJ50" s="376"/>
      <c r="AK50" s="376"/>
      <c r="AL50" s="376"/>
      <c r="AM50" s="376"/>
      <c r="AN50" s="376"/>
      <c r="AO50" s="376"/>
      <c r="AP50" s="70">
        <f>'Year 1'!AU50</f>
        <v>0</v>
      </c>
      <c r="AQ50" s="13">
        <v>0</v>
      </c>
      <c r="AR50" s="13">
        <v>0</v>
      </c>
      <c r="AS50" s="13">
        <v>0</v>
      </c>
      <c r="AT50" s="44">
        <f t="shared" si="44"/>
        <v>0</v>
      </c>
      <c r="AU50" s="45">
        <f t="shared" si="45"/>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1'!AU51</f>
        <v>0</v>
      </c>
      <c r="Z51" s="13">
        <v>0</v>
      </c>
      <c r="AA51" s="13">
        <v>0</v>
      </c>
      <c r="AB51" s="13">
        <v>0</v>
      </c>
      <c r="AC51" s="60">
        <f t="shared" si="47"/>
        <v>0</v>
      </c>
      <c r="AD51" s="61">
        <f t="shared" si="43"/>
        <v>0</v>
      </c>
      <c r="AE51" s="6"/>
      <c r="AG51" s="8">
        <v>6</v>
      </c>
      <c r="AH51" s="7" t="s">
        <v>30</v>
      </c>
      <c r="AI51" s="376"/>
      <c r="AJ51" s="376"/>
      <c r="AK51" s="376"/>
      <c r="AL51" s="376"/>
      <c r="AM51" s="376"/>
      <c r="AN51" s="376"/>
      <c r="AO51" s="376"/>
      <c r="AP51" s="70">
        <f>'Year 1'!AU51</f>
        <v>0</v>
      </c>
      <c r="AQ51" s="13">
        <v>0</v>
      </c>
      <c r="AR51" s="13">
        <v>0</v>
      </c>
      <c r="AS51" s="13">
        <v>0</v>
      </c>
      <c r="AT51" s="44">
        <f>SUM(AQ51:AS51)</f>
        <v>0</v>
      </c>
      <c r="AU51" s="45">
        <f t="shared" si="45"/>
        <v>0</v>
      </c>
    </row>
    <row r="52" spans="1:134" x14ac:dyDescent="0.35">
      <c r="A52" s="8">
        <v>7</v>
      </c>
      <c r="B52" s="7" t="s">
        <v>34</v>
      </c>
      <c r="C52" s="376"/>
      <c r="D52" s="376"/>
      <c r="E52" s="376"/>
      <c r="F52" s="376"/>
      <c r="G52" s="376"/>
      <c r="H52" s="376"/>
      <c r="I52" s="376"/>
      <c r="J52" s="13">
        <v>0</v>
      </c>
      <c r="K52" s="13">
        <v>0</v>
      </c>
      <c r="L52" s="13">
        <v>0</v>
      </c>
      <c r="M52" s="15">
        <f t="shared" si="46"/>
        <v>0</v>
      </c>
      <c r="N52" s="6"/>
      <c r="P52" s="8">
        <v>7</v>
      </c>
      <c r="Q52" s="7" t="s">
        <v>34</v>
      </c>
      <c r="R52" s="376"/>
      <c r="S52" s="376"/>
      <c r="T52" s="376"/>
      <c r="U52" s="376"/>
      <c r="V52" s="376"/>
      <c r="W52" s="376"/>
      <c r="X52" s="376"/>
      <c r="Y52" s="95">
        <f>'Year 1'!AU52</f>
        <v>0</v>
      </c>
      <c r="Z52" s="13">
        <v>0</v>
      </c>
      <c r="AA52" s="13">
        <v>0</v>
      </c>
      <c r="AB52" s="13">
        <v>0</v>
      </c>
      <c r="AC52" s="60">
        <f t="shared" si="47"/>
        <v>0</v>
      </c>
      <c r="AD52" s="61">
        <f t="shared" si="43"/>
        <v>0</v>
      </c>
      <c r="AE52" s="6"/>
      <c r="AG52" s="8">
        <v>7</v>
      </c>
      <c r="AH52" s="7" t="s">
        <v>34</v>
      </c>
      <c r="AI52" s="376"/>
      <c r="AJ52" s="376"/>
      <c r="AK52" s="376"/>
      <c r="AL52" s="376"/>
      <c r="AM52" s="376"/>
      <c r="AN52" s="376"/>
      <c r="AO52" s="376"/>
      <c r="AP52" s="70">
        <f>'Year 1'!AU52</f>
        <v>0</v>
      </c>
      <c r="AQ52" s="13">
        <v>0</v>
      </c>
      <c r="AR52" s="13">
        <v>0</v>
      </c>
      <c r="AS52" s="13">
        <v>0</v>
      </c>
      <c r="AT52" s="44">
        <f t="shared" si="44"/>
        <v>0</v>
      </c>
      <c r="AU52" s="45">
        <f t="shared" si="45"/>
        <v>0</v>
      </c>
    </row>
    <row r="53" spans="1:134" x14ac:dyDescent="0.35">
      <c r="A53" s="8">
        <v>8</v>
      </c>
      <c r="B53" s="7" t="s">
        <v>35</v>
      </c>
      <c r="C53" s="376"/>
      <c r="D53" s="376"/>
      <c r="E53" s="376"/>
      <c r="F53" s="376"/>
      <c r="G53" s="376"/>
      <c r="H53" s="376"/>
      <c r="I53" s="376"/>
      <c r="J53" s="13">
        <v>0</v>
      </c>
      <c r="K53" s="13">
        <v>0</v>
      </c>
      <c r="L53" s="13">
        <v>0</v>
      </c>
      <c r="M53" s="15">
        <f t="shared" si="46"/>
        <v>0</v>
      </c>
      <c r="N53" s="6"/>
      <c r="P53" s="8">
        <v>8</v>
      </c>
      <c r="Q53" s="7" t="s">
        <v>35</v>
      </c>
      <c r="R53" s="376"/>
      <c r="S53" s="376"/>
      <c r="T53" s="376"/>
      <c r="U53" s="376"/>
      <c r="V53" s="376"/>
      <c r="W53" s="376"/>
      <c r="X53" s="376"/>
      <c r="Y53" s="95">
        <f>'Year 1'!AU53</f>
        <v>0</v>
      </c>
      <c r="Z53" s="13">
        <v>0</v>
      </c>
      <c r="AA53" s="13">
        <v>0</v>
      </c>
      <c r="AB53" s="13">
        <v>0</v>
      </c>
      <c r="AC53" s="60">
        <f t="shared" si="47"/>
        <v>0</v>
      </c>
      <c r="AD53" s="61">
        <f t="shared" si="43"/>
        <v>0</v>
      </c>
      <c r="AE53" s="6"/>
      <c r="AG53" s="8">
        <v>8</v>
      </c>
      <c r="AH53" s="7" t="s">
        <v>35</v>
      </c>
      <c r="AI53" s="376"/>
      <c r="AJ53" s="376"/>
      <c r="AK53" s="376"/>
      <c r="AL53" s="376"/>
      <c r="AM53" s="376"/>
      <c r="AN53" s="376"/>
      <c r="AO53" s="376"/>
      <c r="AP53" s="70">
        <f>'Year 1'!AU53</f>
        <v>0</v>
      </c>
      <c r="AQ53" s="13">
        <v>0</v>
      </c>
      <c r="AR53" s="13">
        <v>0</v>
      </c>
      <c r="AS53" s="13">
        <v>0</v>
      </c>
      <c r="AT53" s="44">
        <f t="shared" si="44"/>
        <v>0</v>
      </c>
      <c r="AU53" s="45">
        <f t="shared" si="45"/>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1'!AU54</f>
        <v>0</v>
      </c>
      <c r="Z54" s="13">
        <v>0</v>
      </c>
      <c r="AA54" s="13">
        <v>0</v>
      </c>
      <c r="AB54" s="13">
        <v>0</v>
      </c>
      <c r="AC54" s="60">
        <f t="shared" si="47"/>
        <v>0</v>
      </c>
      <c r="AD54" s="61">
        <f t="shared" si="43"/>
        <v>0</v>
      </c>
      <c r="AE54" s="6"/>
      <c r="AG54" s="8">
        <v>9</v>
      </c>
      <c r="AH54" s="7" t="s">
        <v>49</v>
      </c>
      <c r="AI54" s="376"/>
      <c r="AJ54" s="376"/>
      <c r="AK54" s="376"/>
      <c r="AL54" s="376"/>
      <c r="AM54" s="376"/>
      <c r="AN54" s="376"/>
      <c r="AO54" s="376"/>
      <c r="AP54" s="70">
        <f>'Year 1'!AU54</f>
        <v>0</v>
      </c>
      <c r="AQ54" s="13">
        <v>0</v>
      </c>
      <c r="AR54" s="13">
        <v>0</v>
      </c>
      <c r="AS54" s="13">
        <v>0</v>
      </c>
      <c r="AT54" s="44">
        <f t="shared" si="44"/>
        <v>0</v>
      </c>
      <c r="AU54" s="45">
        <f t="shared" si="45"/>
        <v>0</v>
      </c>
    </row>
    <row r="55" spans="1:134" x14ac:dyDescent="0.35">
      <c r="A55" s="8">
        <v>10</v>
      </c>
      <c r="B55" s="77" t="s">
        <v>198</v>
      </c>
      <c r="C55" s="471"/>
      <c r="D55" s="471"/>
      <c r="E55" s="471"/>
      <c r="F55" s="471"/>
      <c r="G55" s="471"/>
      <c r="H55" s="471"/>
      <c r="I55" s="471"/>
      <c r="J55" s="13">
        <v>0</v>
      </c>
      <c r="K55" s="13">
        <v>0</v>
      </c>
      <c r="L55" s="13">
        <v>0</v>
      </c>
      <c r="M55" s="15">
        <f t="shared" si="46"/>
        <v>0</v>
      </c>
      <c r="N55" s="6"/>
      <c r="P55" s="8">
        <v>10</v>
      </c>
      <c r="Q55" s="77" t="s">
        <v>198</v>
      </c>
      <c r="R55" s="471"/>
      <c r="S55" s="471"/>
      <c r="T55" s="471"/>
      <c r="U55" s="471"/>
      <c r="V55" s="471"/>
      <c r="W55" s="471"/>
      <c r="X55" s="471"/>
      <c r="Y55" s="95">
        <f>'Year 1'!AU55</f>
        <v>0</v>
      </c>
      <c r="Z55" s="13">
        <v>0</v>
      </c>
      <c r="AA55" s="13">
        <v>0</v>
      </c>
      <c r="AB55" s="13">
        <v>0</v>
      </c>
      <c r="AC55" s="60">
        <f t="shared" si="47"/>
        <v>0</v>
      </c>
      <c r="AD55" s="61">
        <f t="shared" si="43"/>
        <v>0</v>
      </c>
      <c r="AE55" s="6"/>
      <c r="AG55" s="8">
        <v>10</v>
      </c>
      <c r="AH55" s="77" t="s">
        <v>198</v>
      </c>
      <c r="AI55" s="471"/>
      <c r="AJ55" s="471"/>
      <c r="AK55" s="471"/>
      <c r="AL55" s="471"/>
      <c r="AM55" s="471"/>
      <c r="AN55" s="471"/>
      <c r="AO55" s="471"/>
      <c r="AP55" s="70">
        <f>'Year 1'!AU55</f>
        <v>0</v>
      </c>
      <c r="AQ55" s="13">
        <v>0</v>
      </c>
      <c r="AR55" s="13">
        <v>0</v>
      </c>
      <c r="AS55" s="13">
        <v>0</v>
      </c>
      <c r="AT55" s="44">
        <f t="shared" si="44"/>
        <v>0</v>
      </c>
      <c r="AU55" s="45">
        <f t="shared" si="45"/>
        <v>0</v>
      </c>
    </row>
    <row r="56" spans="1:134" x14ac:dyDescent="0.35">
      <c r="A56" s="8">
        <v>11</v>
      </c>
      <c r="B56" s="77" t="s">
        <v>198</v>
      </c>
      <c r="C56" s="471"/>
      <c r="D56" s="471"/>
      <c r="E56" s="471"/>
      <c r="F56" s="471"/>
      <c r="G56" s="471"/>
      <c r="H56" s="471"/>
      <c r="I56" s="471"/>
      <c r="J56" s="13">
        <v>0</v>
      </c>
      <c r="K56" s="13">
        <v>0</v>
      </c>
      <c r="L56" s="13">
        <v>0</v>
      </c>
      <c r="M56" s="15">
        <f t="shared" si="46"/>
        <v>0</v>
      </c>
      <c r="N56" s="6"/>
      <c r="P56" s="8">
        <v>11</v>
      </c>
      <c r="Q56" s="77" t="s">
        <v>198</v>
      </c>
      <c r="R56" s="471"/>
      <c r="S56" s="471"/>
      <c r="T56" s="471"/>
      <c r="U56" s="471"/>
      <c r="V56" s="471"/>
      <c r="W56" s="471"/>
      <c r="X56" s="471"/>
      <c r="Y56" s="95">
        <f>'Year 1'!AU56</f>
        <v>0</v>
      </c>
      <c r="Z56" s="13">
        <v>0</v>
      </c>
      <c r="AA56" s="13">
        <v>0</v>
      </c>
      <c r="AB56" s="13">
        <v>0</v>
      </c>
      <c r="AC56" s="60">
        <f t="shared" si="47"/>
        <v>0</v>
      </c>
      <c r="AD56" s="61">
        <f t="shared" si="43"/>
        <v>0</v>
      </c>
      <c r="AE56" s="6"/>
      <c r="AG56" s="8">
        <v>11</v>
      </c>
      <c r="AH56" s="77" t="s">
        <v>198</v>
      </c>
      <c r="AI56" s="471"/>
      <c r="AJ56" s="471"/>
      <c r="AK56" s="471"/>
      <c r="AL56" s="471"/>
      <c r="AM56" s="471"/>
      <c r="AN56" s="471"/>
      <c r="AO56" s="471"/>
      <c r="AP56" s="70">
        <f>'Year 1'!AU56</f>
        <v>0</v>
      </c>
      <c r="AQ56" s="13">
        <v>0</v>
      </c>
      <c r="AR56" s="13">
        <v>0</v>
      </c>
      <c r="AS56" s="13">
        <v>0</v>
      </c>
      <c r="AT56" s="44">
        <f t="shared" si="44"/>
        <v>0</v>
      </c>
      <c r="AU56" s="45">
        <f t="shared" si="45"/>
        <v>0</v>
      </c>
    </row>
    <row r="57" spans="1:134" ht="16" thickBot="1" x14ac:dyDescent="0.4">
      <c r="A57" s="379" t="s">
        <v>36</v>
      </c>
      <c r="B57" s="380"/>
      <c r="C57" s="380"/>
      <c r="D57" s="380"/>
      <c r="E57" s="380"/>
      <c r="F57" s="380"/>
      <c r="G57" s="380"/>
      <c r="H57" s="380"/>
      <c r="I57" s="380"/>
      <c r="J57" s="22">
        <f>SUM(J46:J56)</f>
        <v>0</v>
      </c>
      <c r="K57" s="22">
        <f t="shared" ref="K57:L57" si="48">SUM(K46:K56)</f>
        <v>0</v>
      </c>
      <c r="L57" s="22">
        <f t="shared" si="48"/>
        <v>0</v>
      </c>
      <c r="M57" s="16">
        <f t="shared" si="46"/>
        <v>0</v>
      </c>
      <c r="N57" s="6"/>
      <c r="P57" s="379" t="s">
        <v>36</v>
      </c>
      <c r="Q57" s="380"/>
      <c r="R57" s="380"/>
      <c r="S57" s="380"/>
      <c r="T57" s="380"/>
      <c r="U57" s="380"/>
      <c r="V57" s="380"/>
      <c r="W57" s="380"/>
      <c r="X57" s="380"/>
      <c r="Y57" s="67">
        <f>SUM(Y46:Y56)</f>
        <v>0</v>
      </c>
      <c r="Z57" s="67">
        <f>SUM(Z46:Z56)</f>
        <v>0</v>
      </c>
      <c r="AA57" s="67">
        <f t="shared" ref="AA57:AB57" si="49">SUM(AA46:AA56)</f>
        <v>0</v>
      </c>
      <c r="AB57" s="67">
        <f t="shared" si="49"/>
        <v>0</v>
      </c>
      <c r="AC57" s="67">
        <f t="shared" ref="AC57:AD57" si="50">SUM(AC46:AC56)</f>
        <v>0</v>
      </c>
      <c r="AD57" s="59">
        <f t="shared" si="50"/>
        <v>0</v>
      </c>
      <c r="AE57" s="6"/>
      <c r="AG57" s="379" t="s">
        <v>36</v>
      </c>
      <c r="AH57" s="380"/>
      <c r="AI57" s="380"/>
      <c r="AJ57" s="380"/>
      <c r="AK57" s="380"/>
      <c r="AL57" s="380"/>
      <c r="AM57" s="380"/>
      <c r="AN57" s="380"/>
      <c r="AO57" s="380"/>
      <c r="AP57" s="42">
        <f>SUM(AP46:AP56)</f>
        <v>0</v>
      </c>
      <c r="AQ57" s="42">
        <f t="shared" ref="AQ57:AS57" si="51">SUM(AQ46:AQ56)</f>
        <v>0</v>
      </c>
      <c r="AR57" s="42">
        <f t="shared" si="51"/>
        <v>0</v>
      </c>
      <c r="AS57" s="42">
        <f t="shared" si="51"/>
        <v>0</v>
      </c>
      <c r="AT57" s="42">
        <f t="shared" ref="AT57" si="52">SUM(AT46:AT56)</f>
        <v>0</v>
      </c>
      <c r="AU57" s="43">
        <f t="shared" si="45"/>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105</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105</v>
      </c>
      <c r="AQ59" s="33" t="s">
        <v>204</v>
      </c>
      <c r="AR59" s="33" t="s">
        <v>15</v>
      </c>
      <c r="AS59" s="33" t="s">
        <v>16</v>
      </c>
      <c r="AT59" s="99" t="s">
        <v>206</v>
      </c>
      <c r="AU59" s="39" t="s">
        <v>106</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1'!$D$164</f>
        <v>0</v>
      </c>
      <c r="K60" s="17">
        <f>'Subaward 1'!$D$165</f>
        <v>0</v>
      </c>
      <c r="L60" s="17">
        <f>'Subaward 1'!$D$166</f>
        <v>0</v>
      </c>
      <c r="M60" s="15">
        <f t="shared" ref="M60:M70" si="53">SUM(J60:L60)</f>
        <v>0</v>
      </c>
      <c r="N60" s="6"/>
      <c r="O60" s="3"/>
      <c r="P60" s="11">
        <v>1</v>
      </c>
      <c r="Q60" s="393">
        <f>'Subaward 1'!$C$3</f>
        <v>0</v>
      </c>
      <c r="R60" s="393"/>
      <c r="S60" s="393"/>
      <c r="T60" s="393"/>
      <c r="U60" s="393"/>
      <c r="V60" s="393"/>
      <c r="W60" s="393"/>
      <c r="X60" s="393"/>
      <c r="Y60" s="95">
        <f>'Year 1'!$AU$60</f>
        <v>0</v>
      </c>
      <c r="Z60" s="64">
        <f>'Subaward 1'!$S$164</f>
        <v>0</v>
      </c>
      <c r="AA60" s="64">
        <f>'Subaward 1'!$S$165</f>
        <v>0</v>
      </c>
      <c r="AB60" s="64">
        <f>'Subaward 1'!$S$166</f>
        <v>0</v>
      </c>
      <c r="AC60" s="60">
        <f t="shared" ref="AC60:AC69" si="54">SUM(Z60:AB60)</f>
        <v>0</v>
      </c>
      <c r="AD60" s="61">
        <f t="shared" ref="AD60:AD69" si="55">M60-AC60</f>
        <v>0</v>
      </c>
      <c r="AE60" s="6"/>
      <c r="AF60" s="3"/>
      <c r="AG60" s="11">
        <v>1</v>
      </c>
      <c r="AH60" s="400">
        <f>'Subaward 1'!$C$3</f>
        <v>0</v>
      </c>
      <c r="AI60" s="400"/>
      <c r="AJ60" s="400"/>
      <c r="AK60" s="400"/>
      <c r="AL60" s="400"/>
      <c r="AM60" s="400"/>
      <c r="AN60" s="400"/>
      <c r="AO60" s="400"/>
      <c r="AP60" s="70">
        <f>'Year 1'!$AU$60</f>
        <v>0</v>
      </c>
      <c r="AQ60" s="52">
        <f>'Subaward 1'!$AI$164</f>
        <v>0</v>
      </c>
      <c r="AR60" s="52">
        <f>'Subaward 1'!$AI$165</f>
        <v>0</v>
      </c>
      <c r="AS60" s="52">
        <f>'Subaward 1'!$AI$166</f>
        <v>0</v>
      </c>
      <c r="AT60" s="44">
        <f t="shared" ref="AT60:AT69" si="56">SUM(AQ60:AS60)</f>
        <v>0</v>
      </c>
      <c r="AU60" s="45">
        <f t="shared" ref="AU60:AU70" si="57">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5">
      <c r="A61" s="11">
        <v>2</v>
      </c>
      <c r="B61" s="399">
        <f>'Subaward 2'!$C$3</f>
        <v>0</v>
      </c>
      <c r="C61" s="399"/>
      <c r="D61" s="399"/>
      <c r="E61" s="399"/>
      <c r="F61" s="399"/>
      <c r="G61" s="399"/>
      <c r="H61" s="399"/>
      <c r="I61" s="399"/>
      <c r="J61" s="17">
        <f>'Subaward 2'!$D$164</f>
        <v>0</v>
      </c>
      <c r="K61" s="17">
        <f>'Subaward 2'!$D$165</f>
        <v>0</v>
      </c>
      <c r="L61" s="17">
        <f>'Subaward 2'!$D$166</f>
        <v>0</v>
      </c>
      <c r="M61" s="15">
        <f t="shared" si="53"/>
        <v>0</v>
      </c>
      <c r="N61" s="6"/>
      <c r="O61" s="3"/>
      <c r="P61" s="11">
        <v>2</v>
      </c>
      <c r="Q61" s="393">
        <f>'Subaward 2'!$C$3</f>
        <v>0</v>
      </c>
      <c r="R61" s="393"/>
      <c r="S61" s="393"/>
      <c r="T61" s="393"/>
      <c r="U61" s="393"/>
      <c r="V61" s="393"/>
      <c r="W61" s="393"/>
      <c r="X61" s="393"/>
      <c r="Y61" s="95">
        <f>'Year 1'!AU61</f>
        <v>0</v>
      </c>
      <c r="Z61" s="64">
        <f>'Subaward 2'!$S$164</f>
        <v>0</v>
      </c>
      <c r="AA61" s="64">
        <f>'Subaward 2'!$S$165</f>
        <v>0</v>
      </c>
      <c r="AB61" s="64">
        <f>'Subaward 2'!$S$166</f>
        <v>0</v>
      </c>
      <c r="AC61" s="60">
        <f t="shared" si="54"/>
        <v>0</v>
      </c>
      <c r="AD61" s="61">
        <f t="shared" si="55"/>
        <v>0</v>
      </c>
      <c r="AE61" s="6"/>
      <c r="AF61" s="3"/>
      <c r="AG61" s="11">
        <v>2</v>
      </c>
      <c r="AH61" s="400">
        <f>'Subaward 2'!$C$3</f>
        <v>0</v>
      </c>
      <c r="AI61" s="400"/>
      <c r="AJ61" s="400"/>
      <c r="AK61" s="400"/>
      <c r="AL61" s="400"/>
      <c r="AM61" s="400"/>
      <c r="AN61" s="400"/>
      <c r="AO61" s="400"/>
      <c r="AP61" s="70">
        <f>'Year 1'!AU61</f>
        <v>0</v>
      </c>
      <c r="AQ61" s="52">
        <f>'Subaward 2'!$AI$164</f>
        <v>0</v>
      </c>
      <c r="AR61" s="52">
        <f>'Subaward 2'!$AI$165</f>
        <v>0</v>
      </c>
      <c r="AS61" s="52">
        <f>'Subaward 2'!$AI$166</f>
        <v>0</v>
      </c>
      <c r="AT61" s="44">
        <f t="shared" si="56"/>
        <v>0</v>
      </c>
      <c r="AU61" s="45">
        <f t="shared" si="57"/>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5">
      <c r="A62" s="11">
        <v>3</v>
      </c>
      <c r="B62" s="399">
        <f>'Subaward 3'!$C$3</f>
        <v>0</v>
      </c>
      <c r="C62" s="399"/>
      <c r="D62" s="399"/>
      <c r="E62" s="399"/>
      <c r="F62" s="399"/>
      <c r="G62" s="399"/>
      <c r="H62" s="399"/>
      <c r="I62" s="399"/>
      <c r="J62" s="17">
        <f>'Subaward 3'!$D$164</f>
        <v>0</v>
      </c>
      <c r="K62" s="17">
        <f>'Subaward 3'!$D$165</f>
        <v>0</v>
      </c>
      <c r="L62" s="17">
        <f>'Subaward 3'!$D$166</f>
        <v>0</v>
      </c>
      <c r="M62" s="15">
        <f t="shared" si="53"/>
        <v>0</v>
      </c>
      <c r="N62" s="6"/>
      <c r="O62" s="3"/>
      <c r="P62" s="11">
        <v>3</v>
      </c>
      <c r="Q62" s="393">
        <f>'Subaward 3'!$C$3</f>
        <v>0</v>
      </c>
      <c r="R62" s="393"/>
      <c r="S62" s="393"/>
      <c r="T62" s="393"/>
      <c r="U62" s="393"/>
      <c r="V62" s="393"/>
      <c r="W62" s="393"/>
      <c r="X62" s="393"/>
      <c r="Y62" s="95">
        <f>'Year 1'!AU62</f>
        <v>0</v>
      </c>
      <c r="Z62" s="64">
        <f>'Subaward 3'!$S$164</f>
        <v>0</v>
      </c>
      <c r="AA62" s="64">
        <f>'Subaward 3'!$S$165</f>
        <v>0</v>
      </c>
      <c r="AB62" s="64">
        <f>'Subaward 3'!$S$166</f>
        <v>0</v>
      </c>
      <c r="AC62" s="60">
        <f t="shared" si="54"/>
        <v>0</v>
      </c>
      <c r="AD62" s="61">
        <f t="shared" si="55"/>
        <v>0</v>
      </c>
      <c r="AE62" s="6"/>
      <c r="AF62" s="3"/>
      <c r="AG62" s="11">
        <v>3</v>
      </c>
      <c r="AH62" s="400">
        <f>'Subaward 3'!$C$3</f>
        <v>0</v>
      </c>
      <c r="AI62" s="400"/>
      <c r="AJ62" s="400"/>
      <c r="AK62" s="400"/>
      <c r="AL62" s="400"/>
      <c r="AM62" s="400"/>
      <c r="AN62" s="400"/>
      <c r="AO62" s="400"/>
      <c r="AP62" s="70">
        <f>'Year 1'!AU62</f>
        <v>0</v>
      </c>
      <c r="AQ62" s="52">
        <f>'Subaward 3'!$AI$164</f>
        <v>0</v>
      </c>
      <c r="AR62" s="52">
        <f>'Subaward 3'!$AI$165</f>
        <v>0</v>
      </c>
      <c r="AS62" s="52">
        <f>'Subaward 3'!$AI$166</f>
        <v>0</v>
      </c>
      <c r="AT62" s="44">
        <f t="shared" si="56"/>
        <v>0</v>
      </c>
      <c r="AU62" s="45">
        <f t="shared" si="57"/>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5">
      <c r="A63" s="11">
        <v>4</v>
      </c>
      <c r="B63" s="399">
        <f>'Subaward 4'!$C$3</f>
        <v>0</v>
      </c>
      <c r="C63" s="399"/>
      <c r="D63" s="399"/>
      <c r="E63" s="399"/>
      <c r="F63" s="399"/>
      <c r="G63" s="399"/>
      <c r="H63" s="399"/>
      <c r="I63" s="399"/>
      <c r="J63" s="17">
        <f>'Subaward 4'!$D$164</f>
        <v>0</v>
      </c>
      <c r="K63" s="17">
        <f>'Subaward 4'!$D$165</f>
        <v>0</v>
      </c>
      <c r="L63" s="17">
        <f>'Subaward 4'!$D$166</f>
        <v>0</v>
      </c>
      <c r="M63" s="15">
        <f t="shared" si="53"/>
        <v>0</v>
      </c>
      <c r="N63" s="6"/>
      <c r="O63" s="3"/>
      <c r="P63" s="11">
        <v>4</v>
      </c>
      <c r="Q63" s="393">
        <f>'Subaward 4'!$C$3</f>
        <v>0</v>
      </c>
      <c r="R63" s="393"/>
      <c r="S63" s="393"/>
      <c r="T63" s="393"/>
      <c r="U63" s="393"/>
      <c r="V63" s="393"/>
      <c r="W63" s="393"/>
      <c r="X63" s="393"/>
      <c r="Y63" s="95">
        <f>'Year 1'!AU63</f>
        <v>0</v>
      </c>
      <c r="Z63" s="64">
        <f>'Subaward 4'!$S$164</f>
        <v>0</v>
      </c>
      <c r="AA63" s="64">
        <f>'Subaward 4'!$S$165</f>
        <v>0</v>
      </c>
      <c r="AB63" s="64">
        <f>'Subaward 4'!$S$166</f>
        <v>0</v>
      </c>
      <c r="AC63" s="60">
        <f t="shared" si="54"/>
        <v>0</v>
      </c>
      <c r="AD63" s="61">
        <f t="shared" si="55"/>
        <v>0</v>
      </c>
      <c r="AE63" s="6"/>
      <c r="AF63" s="3"/>
      <c r="AG63" s="11">
        <v>4</v>
      </c>
      <c r="AH63" s="400">
        <f>'Subaward 4'!$C$3</f>
        <v>0</v>
      </c>
      <c r="AI63" s="400"/>
      <c r="AJ63" s="400"/>
      <c r="AK63" s="400"/>
      <c r="AL63" s="400"/>
      <c r="AM63" s="400"/>
      <c r="AN63" s="400"/>
      <c r="AO63" s="400"/>
      <c r="AP63" s="70">
        <f>'Year 1'!AU63</f>
        <v>0</v>
      </c>
      <c r="AQ63" s="52">
        <f>'Subaward 4'!$AI$164</f>
        <v>0</v>
      </c>
      <c r="AR63" s="52">
        <f>'Subaward 4'!$AI$165</f>
        <v>0</v>
      </c>
      <c r="AS63" s="52">
        <f>'Subaward 4'!$AI$166</f>
        <v>0</v>
      </c>
      <c r="AT63" s="44">
        <f t="shared" si="56"/>
        <v>0</v>
      </c>
      <c r="AU63" s="45">
        <f t="shared" si="57"/>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5'!$D$164</f>
        <v>0</v>
      </c>
      <c r="K64" s="17">
        <f>'Subaward 5'!$D$165</f>
        <v>0</v>
      </c>
      <c r="L64" s="17">
        <f>'Subaward 5'!$D$166</f>
        <v>0</v>
      </c>
      <c r="M64" s="15">
        <f t="shared" si="53"/>
        <v>0</v>
      </c>
      <c r="N64" s="6"/>
      <c r="O64" s="3"/>
      <c r="P64" s="11">
        <v>5</v>
      </c>
      <c r="Q64" s="393">
        <f>'Subaward 5'!$C$3</f>
        <v>0</v>
      </c>
      <c r="R64" s="393"/>
      <c r="S64" s="393"/>
      <c r="T64" s="393"/>
      <c r="U64" s="393"/>
      <c r="V64" s="393"/>
      <c r="W64" s="393"/>
      <c r="X64" s="393"/>
      <c r="Y64" s="95">
        <f>'Year 1'!AU64</f>
        <v>0</v>
      </c>
      <c r="Z64" s="64">
        <f>'Subaward 5'!$S$164</f>
        <v>0</v>
      </c>
      <c r="AA64" s="64">
        <f>'Subaward 5'!$S$165</f>
        <v>0</v>
      </c>
      <c r="AB64" s="64">
        <f>'Subaward 5'!$S$166</f>
        <v>0</v>
      </c>
      <c r="AC64" s="60">
        <f t="shared" si="54"/>
        <v>0</v>
      </c>
      <c r="AD64" s="61">
        <f t="shared" si="55"/>
        <v>0</v>
      </c>
      <c r="AE64" s="6"/>
      <c r="AF64" s="3"/>
      <c r="AG64" s="11">
        <v>5</v>
      </c>
      <c r="AH64" s="400">
        <f>'Subaward 5'!$C$3</f>
        <v>0</v>
      </c>
      <c r="AI64" s="400"/>
      <c r="AJ64" s="400"/>
      <c r="AK64" s="400"/>
      <c r="AL64" s="400"/>
      <c r="AM64" s="400"/>
      <c r="AN64" s="400"/>
      <c r="AO64" s="400"/>
      <c r="AP64" s="70">
        <f>'Year 1'!AU64</f>
        <v>0</v>
      </c>
      <c r="AQ64" s="52">
        <f>'Subaward 5'!$AI$164</f>
        <v>0</v>
      </c>
      <c r="AR64" s="52">
        <f>'Subaward 5'!$AI$165</f>
        <v>0</v>
      </c>
      <c r="AS64" s="52">
        <f>'Subaward 5'!$AI$166</f>
        <v>0</v>
      </c>
      <c r="AT64" s="44">
        <f t="shared" si="56"/>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6'!$D$164</f>
        <v>0</v>
      </c>
      <c r="K65" s="17">
        <f>'Subaward 6'!$D$165</f>
        <v>0</v>
      </c>
      <c r="L65" s="17">
        <f>'Subaward 6'!$D$166</f>
        <v>0</v>
      </c>
      <c r="M65" s="15">
        <f t="shared" si="53"/>
        <v>0</v>
      </c>
      <c r="N65" s="6"/>
      <c r="O65" s="3"/>
      <c r="P65" s="11">
        <v>6</v>
      </c>
      <c r="Q65" s="393">
        <f>'Subaward 6'!$C$3</f>
        <v>0</v>
      </c>
      <c r="R65" s="393"/>
      <c r="S65" s="393"/>
      <c r="T65" s="393"/>
      <c r="U65" s="393"/>
      <c r="V65" s="393"/>
      <c r="W65" s="393"/>
      <c r="X65" s="393"/>
      <c r="Y65" s="95">
        <f>'Year 1'!AU65</f>
        <v>0</v>
      </c>
      <c r="Z65" s="64">
        <f>'Subaward 6'!$S$164</f>
        <v>0</v>
      </c>
      <c r="AA65" s="64">
        <f>'Subaward 6'!$S$165</f>
        <v>0</v>
      </c>
      <c r="AB65" s="64">
        <f>'Subaward 6'!$S$166</f>
        <v>0</v>
      </c>
      <c r="AC65" s="60">
        <f t="shared" si="54"/>
        <v>0</v>
      </c>
      <c r="AD65" s="61">
        <f t="shared" si="55"/>
        <v>0</v>
      </c>
      <c r="AE65" s="6"/>
      <c r="AF65" s="3"/>
      <c r="AG65" s="11">
        <v>6</v>
      </c>
      <c r="AH65" s="400">
        <f>'Subaward 6'!$C$3</f>
        <v>0</v>
      </c>
      <c r="AI65" s="400"/>
      <c r="AJ65" s="400"/>
      <c r="AK65" s="400"/>
      <c r="AL65" s="400"/>
      <c r="AM65" s="400"/>
      <c r="AN65" s="400"/>
      <c r="AO65" s="400"/>
      <c r="AP65" s="70">
        <f>'Year 1'!AU65</f>
        <v>0</v>
      </c>
      <c r="AQ65" s="52">
        <f>'Subaward 6'!$AI$164</f>
        <v>0</v>
      </c>
      <c r="AR65" s="52">
        <f>'Subaward 6'!$AI$165</f>
        <v>0</v>
      </c>
      <c r="AS65" s="52">
        <f>'Subaward 6'!$AI$166</f>
        <v>0</v>
      </c>
      <c r="AT65" s="44">
        <f t="shared" si="56"/>
        <v>0</v>
      </c>
      <c r="AU65" s="45">
        <f t="shared" si="57"/>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7'!$D$164</f>
        <v>0</v>
      </c>
      <c r="K66" s="17">
        <f>'Subaward 7'!$D$165</f>
        <v>0</v>
      </c>
      <c r="L66" s="17">
        <f>'Subaward 7'!$D$166</f>
        <v>0</v>
      </c>
      <c r="M66" s="15">
        <f t="shared" si="53"/>
        <v>0</v>
      </c>
      <c r="N66" s="6"/>
      <c r="O66" s="3"/>
      <c r="P66" s="11">
        <v>7</v>
      </c>
      <c r="Q66" s="393">
        <f>'Subaward 7'!$C$3</f>
        <v>0</v>
      </c>
      <c r="R66" s="393"/>
      <c r="S66" s="393"/>
      <c r="T66" s="393"/>
      <c r="U66" s="393"/>
      <c r="V66" s="393"/>
      <c r="W66" s="393"/>
      <c r="X66" s="393"/>
      <c r="Y66" s="95">
        <f>'Year 1'!AU66</f>
        <v>0</v>
      </c>
      <c r="Z66" s="64">
        <f>'Subaward 7'!$S$164</f>
        <v>0</v>
      </c>
      <c r="AA66" s="64">
        <f>'Subaward 7'!$S$165</f>
        <v>0</v>
      </c>
      <c r="AB66" s="64">
        <f>'Subaward 7'!$S$166</f>
        <v>0</v>
      </c>
      <c r="AC66" s="60">
        <f t="shared" si="54"/>
        <v>0</v>
      </c>
      <c r="AD66" s="61">
        <f t="shared" si="55"/>
        <v>0</v>
      </c>
      <c r="AE66" s="6"/>
      <c r="AF66" s="3"/>
      <c r="AG66" s="11">
        <v>7</v>
      </c>
      <c r="AH66" s="400">
        <f>'Subaward 7'!$C$3</f>
        <v>0</v>
      </c>
      <c r="AI66" s="400"/>
      <c r="AJ66" s="400"/>
      <c r="AK66" s="400"/>
      <c r="AL66" s="400"/>
      <c r="AM66" s="400"/>
      <c r="AN66" s="400"/>
      <c r="AO66" s="400"/>
      <c r="AP66" s="70">
        <f>'Year 1'!AU66</f>
        <v>0</v>
      </c>
      <c r="AQ66" s="52">
        <f>'Subaward 7'!$AI$164</f>
        <v>0</v>
      </c>
      <c r="AR66" s="52">
        <f>'Subaward 7'!$AI$165</f>
        <v>0</v>
      </c>
      <c r="AS66" s="52">
        <f>'Subaward 7'!$AI$166</f>
        <v>0</v>
      </c>
      <c r="AT66" s="44">
        <f t="shared" si="56"/>
        <v>0</v>
      </c>
      <c r="AU66" s="45">
        <f t="shared" si="57"/>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8'!$D$164</f>
        <v>0</v>
      </c>
      <c r="K67" s="17">
        <f>'Subaward 8'!$D$165</f>
        <v>0</v>
      </c>
      <c r="L67" s="17">
        <f>'Subaward 8'!$D$166</f>
        <v>0</v>
      </c>
      <c r="M67" s="15">
        <f t="shared" si="53"/>
        <v>0</v>
      </c>
      <c r="N67" s="6"/>
      <c r="O67" s="3"/>
      <c r="P67" s="11">
        <v>8</v>
      </c>
      <c r="Q67" s="393">
        <f>'Subaward 8'!$C$3</f>
        <v>0</v>
      </c>
      <c r="R67" s="393"/>
      <c r="S67" s="393"/>
      <c r="T67" s="393"/>
      <c r="U67" s="393"/>
      <c r="V67" s="393"/>
      <c r="W67" s="393"/>
      <c r="X67" s="393"/>
      <c r="Y67" s="95">
        <f>'Year 1'!AU67</f>
        <v>0</v>
      </c>
      <c r="Z67" s="64">
        <f>'Subaward 8'!$S$164</f>
        <v>0</v>
      </c>
      <c r="AA67" s="64">
        <f>'Subaward 8'!$S$165</f>
        <v>0</v>
      </c>
      <c r="AB67" s="64">
        <f>'Subaward 8'!$S$166</f>
        <v>0</v>
      </c>
      <c r="AC67" s="60">
        <f t="shared" si="54"/>
        <v>0</v>
      </c>
      <c r="AD67" s="61">
        <f t="shared" si="55"/>
        <v>0</v>
      </c>
      <c r="AE67" s="6"/>
      <c r="AF67" s="3"/>
      <c r="AG67" s="11">
        <v>8</v>
      </c>
      <c r="AH67" s="400">
        <f>'Subaward 8'!$C$3</f>
        <v>0</v>
      </c>
      <c r="AI67" s="400"/>
      <c r="AJ67" s="400"/>
      <c r="AK67" s="400"/>
      <c r="AL67" s="400"/>
      <c r="AM67" s="400"/>
      <c r="AN67" s="400"/>
      <c r="AO67" s="400"/>
      <c r="AP67" s="70">
        <f>'Year 1'!AU67</f>
        <v>0</v>
      </c>
      <c r="AQ67" s="52">
        <f>'Subaward 8'!$AI$164</f>
        <v>0</v>
      </c>
      <c r="AR67" s="52">
        <f>'Subaward 8'!$AI$165</f>
        <v>0</v>
      </c>
      <c r="AS67" s="52">
        <f>'Subaward 8'!$AI$166</f>
        <v>0</v>
      </c>
      <c r="AT67" s="44">
        <f t="shared" si="56"/>
        <v>0</v>
      </c>
      <c r="AU67" s="45">
        <f t="shared" si="57"/>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9'!$D$164</f>
        <v>0</v>
      </c>
      <c r="K68" s="17">
        <f>'Subaward 9'!$D$165</f>
        <v>0</v>
      </c>
      <c r="L68" s="17">
        <f>'Subaward 9'!$D$166</f>
        <v>0</v>
      </c>
      <c r="M68" s="15">
        <f t="shared" si="53"/>
        <v>0</v>
      </c>
      <c r="N68" s="6"/>
      <c r="O68" s="3"/>
      <c r="P68" s="11">
        <v>9</v>
      </c>
      <c r="Q68" s="393">
        <f>'Subaward 9'!$C$3</f>
        <v>0</v>
      </c>
      <c r="R68" s="393"/>
      <c r="S68" s="393"/>
      <c r="T68" s="393"/>
      <c r="U68" s="393"/>
      <c r="V68" s="393"/>
      <c r="W68" s="393"/>
      <c r="X68" s="393"/>
      <c r="Y68" s="95">
        <f>'Year 1'!AU68</f>
        <v>0</v>
      </c>
      <c r="Z68" s="64">
        <f>'Subaward 9'!$S$164</f>
        <v>0</v>
      </c>
      <c r="AA68" s="64">
        <f>'Subaward 9'!$S$165</f>
        <v>0</v>
      </c>
      <c r="AB68" s="64">
        <f>'Subaward 9'!$S$166</f>
        <v>0</v>
      </c>
      <c r="AC68" s="60">
        <f t="shared" si="54"/>
        <v>0</v>
      </c>
      <c r="AD68" s="61">
        <f t="shared" si="55"/>
        <v>0</v>
      </c>
      <c r="AE68" s="6"/>
      <c r="AF68" s="3"/>
      <c r="AG68" s="11">
        <v>9</v>
      </c>
      <c r="AH68" s="400">
        <f>'Subaward 9'!$C$3</f>
        <v>0</v>
      </c>
      <c r="AI68" s="400"/>
      <c r="AJ68" s="400"/>
      <c r="AK68" s="400"/>
      <c r="AL68" s="400"/>
      <c r="AM68" s="400"/>
      <c r="AN68" s="400"/>
      <c r="AO68" s="400"/>
      <c r="AP68" s="70">
        <f>'Year 1'!AU68</f>
        <v>0</v>
      </c>
      <c r="AQ68" s="52">
        <f>'Subaward 9'!$AI$164</f>
        <v>0</v>
      </c>
      <c r="AR68" s="52">
        <f>'Subaward 9'!$AI$165</f>
        <v>0</v>
      </c>
      <c r="AS68" s="52">
        <f>'Subaward 9'!$AI$166</f>
        <v>0</v>
      </c>
      <c r="AT68" s="44">
        <f t="shared" si="56"/>
        <v>0</v>
      </c>
      <c r="AU68" s="45">
        <f t="shared" si="57"/>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10'!$D$164</f>
        <v>0</v>
      </c>
      <c r="K69" s="17">
        <f>'Subaward 10'!$D$165</f>
        <v>0</v>
      </c>
      <c r="L69" s="17">
        <f>'Subaward 10'!$D$166</f>
        <v>0</v>
      </c>
      <c r="M69" s="15">
        <f t="shared" si="53"/>
        <v>0</v>
      </c>
      <c r="N69" s="6"/>
      <c r="O69" s="3"/>
      <c r="P69" s="11">
        <v>10</v>
      </c>
      <c r="Q69" s="393">
        <f>'Subaward 10'!$C$3</f>
        <v>0</v>
      </c>
      <c r="R69" s="393"/>
      <c r="S69" s="393"/>
      <c r="T69" s="393"/>
      <c r="U69" s="393"/>
      <c r="V69" s="393"/>
      <c r="W69" s="393"/>
      <c r="X69" s="393"/>
      <c r="Y69" s="95">
        <f>'Year 1'!AU69</f>
        <v>0</v>
      </c>
      <c r="Z69" s="64">
        <f>'Subaward 10'!$S$164</f>
        <v>0</v>
      </c>
      <c r="AA69" s="64">
        <f>'Subaward 10'!$S$165</f>
        <v>0</v>
      </c>
      <c r="AB69" s="64">
        <f>'Subaward 10'!$S$166</f>
        <v>0</v>
      </c>
      <c r="AC69" s="60">
        <f t="shared" si="54"/>
        <v>0</v>
      </c>
      <c r="AD69" s="61">
        <f t="shared" si="55"/>
        <v>0</v>
      </c>
      <c r="AE69" s="6"/>
      <c r="AF69" s="3"/>
      <c r="AG69" s="11">
        <v>10</v>
      </c>
      <c r="AH69" s="400">
        <f>'Subaward 10'!$C$3</f>
        <v>0</v>
      </c>
      <c r="AI69" s="400"/>
      <c r="AJ69" s="400"/>
      <c r="AK69" s="400"/>
      <c r="AL69" s="400"/>
      <c r="AM69" s="400"/>
      <c r="AN69" s="400"/>
      <c r="AO69" s="400"/>
      <c r="AP69" s="70">
        <f>'Year 1'!AU69</f>
        <v>0</v>
      </c>
      <c r="AQ69" s="52">
        <f>'Subaward 10'!$AI$164</f>
        <v>0</v>
      </c>
      <c r="AR69" s="52">
        <f>'Subaward 10'!$AI$165</f>
        <v>0</v>
      </c>
      <c r="AS69" s="52">
        <f>'Subaward 10'!$AI$166</f>
        <v>0</v>
      </c>
      <c r="AT69" s="44">
        <f t="shared" si="56"/>
        <v>0</v>
      </c>
      <c r="AU69" s="45">
        <f t="shared" si="57"/>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8">SUM(K60:K69)</f>
        <v>0</v>
      </c>
      <c r="L70" s="82">
        <f t="shared" si="58"/>
        <v>0</v>
      </c>
      <c r="M70" s="16">
        <f t="shared" si="53"/>
        <v>0</v>
      </c>
      <c r="N70" s="6"/>
      <c r="O70" s="3"/>
      <c r="P70" s="374" t="s">
        <v>137</v>
      </c>
      <c r="Q70" s="375"/>
      <c r="R70" s="375"/>
      <c r="S70" s="375"/>
      <c r="T70" s="375"/>
      <c r="U70" s="375"/>
      <c r="V70" s="375"/>
      <c r="W70" s="375"/>
      <c r="X70" s="375"/>
      <c r="Y70" s="84">
        <f t="shared" ref="Y70:AD70" si="59">SUM(Y60:Y69)</f>
        <v>0</v>
      </c>
      <c r="Z70" s="84">
        <f t="shared" si="59"/>
        <v>0</v>
      </c>
      <c r="AA70" s="84">
        <f t="shared" si="59"/>
        <v>0</v>
      </c>
      <c r="AB70" s="84">
        <f t="shared" si="59"/>
        <v>0</v>
      </c>
      <c r="AC70" s="84">
        <f>SUM(AC60:AC69)</f>
        <v>0</v>
      </c>
      <c r="AD70" s="112">
        <f t="shared" si="59"/>
        <v>0</v>
      </c>
      <c r="AE70" s="6"/>
      <c r="AF70" s="3"/>
      <c r="AG70" s="374" t="s">
        <v>137</v>
      </c>
      <c r="AH70" s="375"/>
      <c r="AI70" s="375"/>
      <c r="AJ70" s="375"/>
      <c r="AK70" s="375"/>
      <c r="AL70" s="375"/>
      <c r="AM70" s="375"/>
      <c r="AN70" s="375"/>
      <c r="AO70" s="375"/>
      <c r="AP70" s="83">
        <f>SUM(AP60:AP69)</f>
        <v>0</v>
      </c>
      <c r="AQ70" s="83">
        <f>SUM(AQ60:AQ69)</f>
        <v>0</v>
      </c>
      <c r="AR70" s="83">
        <f t="shared" ref="AR70:AT70" si="60">SUM(AR60:AR69)</f>
        <v>0</v>
      </c>
      <c r="AS70" s="83">
        <f>SUM(AS60:AS69)</f>
        <v>0</v>
      </c>
      <c r="AT70" s="83">
        <f t="shared" si="60"/>
        <v>0</v>
      </c>
      <c r="AU70" s="43">
        <f t="shared" si="57"/>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1'!AU72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1'!AU72</f>
        <v>0</v>
      </c>
      <c r="AQ72" s="53">
        <f>SUM(AQ70, AQ57, AQ43, AQ37, AO30)</f>
        <v>0</v>
      </c>
      <c r="AR72" s="53">
        <f>SUM(AR70, AR57, AR43, AR37, AR30)</f>
        <v>0</v>
      </c>
      <c r="AS72" s="53">
        <f>SUM(AS70, AS57, AS43, AS37, AS30, )</f>
        <v>0</v>
      </c>
      <c r="AT72" s="53">
        <f t="shared" ref="AT72" si="61">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1'!AU73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1'!AU73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105</v>
      </c>
      <c r="Z75" s="89" t="s">
        <v>73</v>
      </c>
      <c r="AA75" s="386" t="s">
        <v>4</v>
      </c>
      <c r="AB75" s="386"/>
      <c r="AC75" s="99" t="s">
        <v>18</v>
      </c>
      <c r="AD75" s="39" t="s">
        <v>109</v>
      </c>
      <c r="AE75" s="32"/>
      <c r="AG75" s="372" t="s">
        <v>95</v>
      </c>
      <c r="AH75" s="373"/>
      <c r="AI75" s="373"/>
      <c r="AJ75" s="373"/>
      <c r="AK75" s="373"/>
      <c r="AL75" s="373"/>
      <c r="AM75" s="373"/>
      <c r="AN75" s="373"/>
      <c r="AO75" s="373"/>
      <c r="AP75" s="99" t="s">
        <v>105</v>
      </c>
      <c r="AQ75" s="89" t="s">
        <v>205</v>
      </c>
      <c r="AR75" s="386" t="s">
        <v>4</v>
      </c>
      <c r="AS75" s="386"/>
      <c r="AT75" s="99" t="s">
        <v>207</v>
      </c>
      <c r="AU75" s="39" t="s">
        <v>106</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1'!AU76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1'!AU76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1'!AU78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1'!AU78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120</v>
      </c>
      <c r="C81" s="409"/>
      <c r="D81" s="257">
        <f>$J$78</f>
        <v>0</v>
      </c>
      <c r="F81" s="3"/>
      <c r="G81" s="3"/>
      <c r="O81" s="74"/>
      <c r="P81" s="440" t="s">
        <v>120</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177</v>
      </c>
      <c r="C82" s="406"/>
      <c r="D82" s="259">
        <f>$K$78</f>
        <v>0</v>
      </c>
      <c r="F82" s="3"/>
      <c r="G82" s="3"/>
      <c r="O82" s="74"/>
      <c r="P82" s="446" t="s">
        <v>177</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127</v>
      </c>
      <c r="C83" s="406"/>
      <c r="D83" s="259">
        <f>$L$78</f>
        <v>0</v>
      </c>
      <c r="F83" s="3"/>
      <c r="G83" s="3"/>
      <c r="O83" s="74"/>
      <c r="P83" s="446" t="s">
        <v>127</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121</v>
      </c>
      <c r="C84" s="406"/>
      <c r="D84" s="259">
        <f>$K$78+$L$78</f>
        <v>0</v>
      </c>
      <c r="F84" s="3"/>
      <c r="G84" s="3"/>
      <c r="O84" s="74"/>
      <c r="P84" s="446" t="s">
        <v>121</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178</v>
      </c>
      <c r="C85" s="406"/>
      <c r="D85" s="259">
        <f>$M$78</f>
        <v>0</v>
      </c>
      <c r="F85" s="3"/>
      <c r="G85" s="3"/>
      <c r="O85" s="74"/>
      <c r="P85" s="446" t="s">
        <v>178</v>
      </c>
      <c r="Q85" s="445"/>
      <c r="R85" s="406"/>
      <c r="S85" s="260">
        <f>AC78</f>
        <v>0</v>
      </c>
      <c r="T85" s="401" t="s">
        <v>103</v>
      </c>
      <c r="U85" s="401"/>
      <c r="V85" s="115">
        <f>D85-S85</f>
        <v>0</v>
      </c>
      <c r="W85" s="478"/>
      <c r="X85" s="478"/>
      <c r="Y85" s="452"/>
      <c r="Z85" s="452"/>
      <c r="AA85" s="452"/>
      <c r="AF85" s="74"/>
      <c r="AG85" s="446" t="s">
        <v>194</v>
      </c>
      <c r="AH85" s="406"/>
      <c r="AI85" s="491">
        <f>AT78</f>
        <v>0</v>
      </c>
      <c r="AJ85" s="492"/>
      <c r="AK85" s="401" t="s">
        <v>195</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J7BC0cgziHY3Eo1MZov9791UIX7zr4WJTKbD+9gutQxMfAc2JIu8xoq7CC0gVWHypJuCjaCtpf8kVZHzOTNBhQ==" saltValue="9LnmMACQHFO+y5jmIsrRRQ==" spinCount="100000" sheet="1" formatCells="0" formatColumns="0" formatRows="0" insertColumns="0"/>
  <mergeCells count="298">
    <mergeCell ref="AQ73:AT73"/>
    <mergeCell ref="AG84:AH84"/>
    <mergeCell ref="AR75:AS75"/>
    <mergeCell ref="AG76:AO76"/>
    <mergeCell ref="AR83:AS83"/>
    <mergeCell ref="AR76:AS76"/>
    <mergeCell ref="AG82:AH82"/>
    <mergeCell ref="AP82:AS82"/>
    <mergeCell ref="AI81:AJ81"/>
    <mergeCell ref="AI82:AJ82"/>
    <mergeCell ref="AI83:AJ83"/>
    <mergeCell ref="AI84:AJ84"/>
    <mergeCell ref="AK82:AL82"/>
    <mergeCell ref="AK83:AL83"/>
    <mergeCell ref="AK84:AL84"/>
    <mergeCell ref="AP81:AQ81"/>
    <mergeCell ref="AP83:AQ83"/>
    <mergeCell ref="Q62:X62"/>
    <mergeCell ref="Q63:X63"/>
    <mergeCell ref="B64:I64"/>
    <mergeCell ref="B65:I65"/>
    <mergeCell ref="B86:C86"/>
    <mergeCell ref="AG83:AH83"/>
    <mergeCell ref="AG81:AH81"/>
    <mergeCell ref="P78:X78"/>
    <mergeCell ref="B82:C82"/>
    <mergeCell ref="AG86:AH86"/>
    <mergeCell ref="P86:R86"/>
    <mergeCell ref="P81:R81"/>
    <mergeCell ref="AH67:AO67"/>
    <mergeCell ref="AH68:AO68"/>
    <mergeCell ref="AH69:AO69"/>
    <mergeCell ref="AI85:AJ85"/>
    <mergeCell ref="AI86:AJ86"/>
    <mergeCell ref="AK81:AL81"/>
    <mergeCell ref="AG3:AU3"/>
    <mergeCell ref="H5:M5"/>
    <mergeCell ref="AG5:AH5"/>
    <mergeCell ref="AI5:AM5"/>
    <mergeCell ref="AO5:AU5"/>
    <mergeCell ref="AG33:AO33"/>
    <mergeCell ref="AG37:AO37"/>
    <mergeCell ref="AH36:AO36"/>
    <mergeCell ref="AH35:AO35"/>
    <mergeCell ref="AH34:AO34"/>
    <mergeCell ref="A10:M10"/>
    <mergeCell ref="C7:M7"/>
    <mergeCell ref="A4:M4"/>
    <mergeCell ref="P19:Q19"/>
    <mergeCell ref="A3:M3"/>
    <mergeCell ref="A5:B5"/>
    <mergeCell ref="C5:F5"/>
    <mergeCell ref="P5:Q5"/>
    <mergeCell ref="A6:B6"/>
    <mergeCell ref="C6:M6"/>
    <mergeCell ref="AI6:AU6"/>
    <mergeCell ref="AI7:AU7"/>
    <mergeCell ref="C8:M8"/>
    <mergeCell ref="AI8:AU8"/>
    <mergeCell ref="AG4:AU4"/>
    <mergeCell ref="AG6:AH6"/>
    <mergeCell ref="AG7:AH7"/>
    <mergeCell ref="AG8:AH8"/>
    <mergeCell ref="P6:Q6"/>
    <mergeCell ref="P7:Q7"/>
    <mergeCell ref="P8:Q8"/>
    <mergeCell ref="C12:D12"/>
    <mergeCell ref="AI12:AJ12"/>
    <mergeCell ref="R12:S12"/>
    <mergeCell ref="C13:D13"/>
    <mergeCell ref="AI13:AJ13"/>
    <mergeCell ref="R13:S13"/>
    <mergeCell ref="AG10:AU10"/>
    <mergeCell ref="C11:D11"/>
    <mergeCell ref="AI11:AJ11"/>
    <mergeCell ref="R11:S11"/>
    <mergeCell ref="C16:D16"/>
    <mergeCell ref="AI16:AJ16"/>
    <mergeCell ref="R16:S16"/>
    <mergeCell ref="C17:D17"/>
    <mergeCell ref="AI17:AJ17"/>
    <mergeCell ref="R17:S17"/>
    <mergeCell ref="C14:D14"/>
    <mergeCell ref="AI14:AJ14"/>
    <mergeCell ref="R14:S14"/>
    <mergeCell ref="C15:D15"/>
    <mergeCell ref="AI15:AJ15"/>
    <mergeCell ref="R15:S15"/>
    <mergeCell ref="A22:B22"/>
    <mergeCell ref="C22:D22"/>
    <mergeCell ref="A18:B18"/>
    <mergeCell ref="A19:B19"/>
    <mergeCell ref="AG18:AH18"/>
    <mergeCell ref="AG19:AH19"/>
    <mergeCell ref="P18:Q18"/>
    <mergeCell ref="AI22:AJ22"/>
    <mergeCell ref="P22:Q22"/>
    <mergeCell ref="C18:D18"/>
    <mergeCell ref="AI18:AJ18"/>
    <mergeCell ref="R18:S18"/>
    <mergeCell ref="C19:D19"/>
    <mergeCell ref="AI19:AJ19"/>
    <mergeCell ref="R19:S19"/>
    <mergeCell ref="P21:AC21"/>
    <mergeCell ref="A21:M21"/>
    <mergeCell ref="AG21:AT21"/>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6:B26"/>
    <mergeCell ref="C26:D26"/>
    <mergeCell ref="AG26:AH26"/>
    <mergeCell ref="AI26:AJ26"/>
    <mergeCell ref="P26:Q26"/>
    <mergeCell ref="R26:S26"/>
    <mergeCell ref="R27:S27"/>
    <mergeCell ref="A25:B25"/>
    <mergeCell ref="C25:D25"/>
    <mergeCell ref="AG25:AH25"/>
    <mergeCell ref="AI25:AJ25"/>
    <mergeCell ref="P25:Q25"/>
    <mergeCell ref="AI47:AO47"/>
    <mergeCell ref="C28:D28"/>
    <mergeCell ref="AI28:AJ28"/>
    <mergeCell ref="R28:S28"/>
    <mergeCell ref="A32:M32"/>
    <mergeCell ref="AG32:AT32"/>
    <mergeCell ref="A27:B27"/>
    <mergeCell ref="C27:D27"/>
    <mergeCell ref="AG27:AH27"/>
    <mergeCell ref="AI27:AJ27"/>
    <mergeCell ref="P27:Q27"/>
    <mergeCell ref="B34:I34"/>
    <mergeCell ref="B35:I35"/>
    <mergeCell ref="B36:I36"/>
    <mergeCell ref="A29:M29"/>
    <mergeCell ref="AG29:AU29"/>
    <mergeCell ref="P32:AC32"/>
    <mergeCell ref="A30:E30"/>
    <mergeCell ref="AG30:AK30"/>
    <mergeCell ref="P30:T30"/>
    <mergeCell ref="A33:I33"/>
    <mergeCell ref="P33:X33"/>
    <mergeCell ref="Q35:X35"/>
    <mergeCell ref="P37:X37"/>
    <mergeCell ref="C48:I48"/>
    <mergeCell ref="R48:X48"/>
    <mergeCell ref="C49:I49"/>
    <mergeCell ref="C52:I52"/>
    <mergeCell ref="AG39:AO39"/>
    <mergeCell ref="AH41:AO41"/>
    <mergeCell ref="AH40:AO40"/>
    <mergeCell ref="A39:I39"/>
    <mergeCell ref="P39:X39"/>
    <mergeCell ref="Q40:X40"/>
    <mergeCell ref="B40:I40"/>
    <mergeCell ref="B41:I41"/>
    <mergeCell ref="Q41:X41"/>
    <mergeCell ref="AI51:AO51"/>
    <mergeCell ref="B42:I42"/>
    <mergeCell ref="AH42:AO42"/>
    <mergeCell ref="C51:I51"/>
    <mergeCell ref="AI49:AO49"/>
    <mergeCell ref="AI50:AO50"/>
    <mergeCell ref="AI48:AO48"/>
    <mergeCell ref="AG43:AO43"/>
    <mergeCell ref="AG45:AO45"/>
    <mergeCell ref="AI46:AO46"/>
    <mergeCell ref="B63:I63"/>
    <mergeCell ref="A37:I37"/>
    <mergeCell ref="Q36:X36"/>
    <mergeCell ref="Q34:X34"/>
    <mergeCell ref="A59:I59"/>
    <mergeCell ref="R46:X46"/>
    <mergeCell ref="B87:C87"/>
    <mergeCell ref="B84:C84"/>
    <mergeCell ref="B85:C85"/>
    <mergeCell ref="B83:C83"/>
    <mergeCell ref="B81:C81"/>
    <mergeCell ref="A78:I78"/>
    <mergeCell ref="C47:I47"/>
    <mergeCell ref="R47:X47"/>
    <mergeCell ref="C50:I50"/>
    <mergeCell ref="P43:X43"/>
    <mergeCell ref="A45:I45"/>
    <mergeCell ref="P45:X45"/>
    <mergeCell ref="R49:X49"/>
    <mergeCell ref="A43:I43"/>
    <mergeCell ref="C46:I46"/>
    <mergeCell ref="C55:I55"/>
    <mergeCell ref="C56:I56"/>
    <mergeCell ref="Q61:X61"/>
    <mergeCell ref="AO85:AP85"/>
    <mergeCell ref="C53:I53"/>
    <mergeCell ref="A75:I75"/>
    <mergeCell ref="AG75:AO75"/>
    <mergeCell ref="R53:X53"/>
    <mergeCell ref="Q69:X69"/>
    <mergeCell ref="P70:X70"/>
    <mergeCell ref="B60:I60"/>
    <mergeCell ref="C54:I54"/>
    <mergeCell ref="P82:R82"/>
    <mergeCell ref="X82:AA82"/>
    <mergeCell ref="X81:Y81"/>
    <mergeCell ref="T81:U81"/>
    <mergeCell ref="R56:X56"/>
    <mergeCell ref="B61:I61"/>
    <mergeCell ref="Q64:X64"/>
    <mergeCell ref="Q65:X65"/>
    <mergeCell ref="AH64:AO64"/>
    <mergeCell ref="B62:I62"/>
    <mergeCell ref="B66:I66"/>
    <mergeCell ref="B67:I67"/>
    <mergeCell ref="B68:I68"/>
    <mergeCell ref="B69:I69"/>
    <mergeCell ref="AG78:AO78"/>
    <mergeCell ref="AK85:AL85"/>
    <mergeCell ref="P87:R87"/>
    <mergeCell ref="Y85:AA85"/>
    <mergeCell ref="P84:R84"/>
    <mergeCell ref="P85:R85"/>
    <mergeCell ref="AG87:AH87"/>
    <mergeCell ref="T82:U82"/>
    <mergeCell ref="T83:U83"/>
    <mergeCell ref="AG85:AH85"/>
    <mergeCell ref="AI87:AJ87"/>
    <mergeCell ref="X83:Y83"/>
    <mergeCell ref="W85:X85"/>
    <mergeCell ref="P83:R83"/>
    <mergeCell ref="T84:U84"/>
    <mergeCell ref="T85:U85"/>
    <mergeCell ref="A7:B7"/>
    <mergeCell ref="A8:B8"/>
    <mergeCell ref="A70:I70"/>
    <mergeCell ref="A72:I72"/>
    <mergeCell ref="A73:I73"/>
    <mergeCell ref="J73:M73"/>
    <mergeCell ref="AG72:AO72"/>
    <mergeCell ref="AG73:AO73"/>
    <mergeCell ref="A76:I76"/>
    <mergeCell ref="K76:L76"/>
    <mergeCell ref="P76:X76"/>
    <mergeCell ref="K75:L75"/>
    <mergeCell ref="P75:X75"/>
    <mergeCell ref="Z73:AC73"/>
    <mergeCell ref="AA75:AB75"/>
    <mergeCell ref="AA76:AB76"/>
    <mergeCell ref="AG22:AH22"/>
    <mergeCell ref="R52:X52"/>
    <mergeCell ref="R22:S22"/>
    <mergeCell ref="P72:X72"/>
    <mergeCell ref="P73:X73"/>
    <mergeCell ref="A57:I57"/>
    <mergeCell ref="Q42:X42"/>
    <mergeCell ref="R50:X50"/>
    <mergeCell ref="P3:AD3"/>
    <mergeCell ref="P4:AD4"/>
    <mergeCell ref="R5:V5"/>
    <mergeCell ref="X5:AD5"/>
    <mergeCell ref="R6:AD6"/>
    <mergeCell ref="R7:AD7"/>
    <mergeCell ref="R8:AD8"/>
    <mergeCell ref="P10:AD10"/>
    <mergeCell ref="P29:AD29"/>
    <mergeCell ref="AQ85:AS85"/>
    <mergeCell ref="R51:X51"/>
    <mergeCell ref="P57:X57"/>
    <mergeCell ref="AG70:AO70"/>
    <mergeCell ref="AI52:AO52"/>
    <mergeCell ref="AI53:AO53"/>
    <mergeCell ref="AI54:AO54"/>
    <mergeCell ref="Q60:X60"/>
    <mergeCell ref="P59:X59"/>
    <mergeCell ref="R54:X54"/>
    <mergeCell ref="Q66:X66"/>
    <mergeCell ref="Q67:X67"/>
    <mergeCell ref="Q68:X68"/>
    <mergeCell ref="AI56:AO56"/>
    <mergeCell ref="R55:X55"/>
    <mergeCell ref="AG59:AO59"/>
    <mergeCell ref="AH60:AO60"/>
    <mergeCell ref="AG57:AO57"/>
    <mergeCell ref="AI55:AO55"/>
    <mergeCell ref="AH65:AO65"/>
    <mergeCell ref="AH66:AO66"/>
    <mergeCell ref="AH61:AO61"/>
    <mergeCell ref="AH62:AO62"/>
    <mergeCell ref="AH63:AO63"/>
  </mergeCells>
  <dataValidations count="1">
    <dataValidation allowBlank="1" showErrorMessage="1" sqref="C18:D18 AI18:AJ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ED231"/>
  <sheetViews>
    <sheetView zoomScale="60" zoomScaleNormal="60" workbookViewId="0">
      <selection activeCell="C7" sqref="C7:M7"/>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250</v>
      </c>
      <c r="Q3" s="473"/>
      <c r="R3" s="473"/>
      <c r="S3" s="473"/>
      <c r="T3" s="473"/>
      <c r="U3" s="473"/>
      <c r="V3" s="473"/>
      <c r="W3" s="473"/>
      <c r="X3" s="473"/>
      <c r="Y3" s="473"/>
      <c r="Z3" s="473"/>
      <c r="AA3" s="473"/>
      <c r="AB3" s="473"/>
      <c r="AC3" s="473"/>
      <c r="AD3" s="474"/>
      <c r="AG3" s="483" t="s">
        <v>262</v>
      </c>
      <c r="AH3" s="484"/>
      <c r="AI3" s="484"/>
      <c r="AJ3" s="484"/>
      <c r="AK3" s="484"/>
      <c r="AL3" s="484"/>
      <c r="AM3" s="484"/>
      <c r="AN3" s="484"/>
      <c r="AO3" s="484"/>
      <c r="AP3" s="484"/>
      <c r="AQ3" s="484"/>
      <c r="AR3" s="484"/>
      <c r="AS3" s="484"/>
      <c r="AT3" s="484"/>
      <c r="AU3" s="485"/>
    </row>
    <row r="4" spans="1:47" s="96" customFormat="1" x14ac:dyDescent="0.35">
      <c r="A4" s="365" t="s">
        <v>6</v>
      </c>
      <c r="B4" s="366"/>
      <c r="C4" s="366"/>
      <c r="D4" s="366"/>
      <c r="E4" s="366"/>
      <c r="F4" s="366"/>
      <c r="G4" s="366"/>
      <c r="H4" s="366"/>
      <c r="I4" s="366"/>
      <c r="J4" s="366"/>
      <c r="K4" s="366"/>
      <c r="L4" s="366"/>
      <c r="M4" s="436"/>
      <c r="P4" s="365" t="s">
        <v>46</v>
      </c>
      <c r="Q4" s="366"/>
      <c r="R4" s="366"/>
      <c r="S4" s="366"/>
      <c r="T4" s="366"/>
      <c r="U4" s="366"/>
      <c r="V4" s="366"/>
      <c r="W4" s="366"/>
      <c r="X4" s="366"/>
      <c r="Y4" s="366"/>
      <c r="Z4" s="366"/>
      <c r="AA4" s="366"/>
      <c r="AB4" s="366"/>
      <c r="AC4" s="366"/>
      <c r="AD4" s="436"/>
      <c r="AG4" s="365" t="s">
        <v>46</v>
      </c>
      <c r="AH4" s="366"/>
      <c r="AI4" s="366"/>
      <c r="AJ4" s="366"/>
      <c r="AK4" s="366"/>
      <c r="AL4" s="366"/>
      <c r="AM4" s="366"/>
      <c r="AN4" s="366"/>
      <c r="AO4" s="366"/>
      <c r="AP4" s="366"/>
      <c r="AQ4" s="366"/>
      <c r="AR4" s="366"/>
      <c r="AS4" s="366"/>
      <c r="AT4" s="366"/>
      <c r="AU4" s="436"/>
    </row>
    <row r="5" spans="1:47" s="96" customFormat="1" x14ac:dyDescent="0.35">
      <c r="A5" s="365" t="s">
        <v>220</v>
      </c>
      <c r="B5" s="366"/>
      <c r="C5" s="413"/>
      <c r="D5" s="413"/>
      <c r="E5" s="413"/>
      <c r="F5" s="413"/>
      <c r="G5" s="100" t="s">
        <v>221</v>
      </c>
      <c r="H5" s="413"/>
      <c r="I5" s="413"/>
      <c r="J5" s="413"/>
      <c r="K5" s="413"/>
      <c r="L5" s="413"/>
      <c r="M5" s="420"/>
      <c r="P5" s="365" t="s">
        <v>220</v>
      </c>
      <c r="Q5" s="366"/>
      <c r="R5" s="413"/>
      <c r="S5" s="413"/>
      <c r="T5" s="413"/>
      <c r="U5" s="413"/>
      <c r="V5" s="413"/>
      <c r="W5" s="100" t="s">
        <v>221</v>
      </c>
      <c r="X5" s="413"/>
      <c r="Y5" s="413"/>
      <c r="Z5" s="413"/>
      <c r="AA5" s="413"/>
      <c r="AB5" s="413"/>
      <c r="AC5" s="413"/>
      <c r="AD5" s="420"/>
      <c r="AG5" s="365" t="s">
        <v>220</v>
      </c>
      <c r="AH5" s="366"/>
      <c r="AI5" s="413"/>
      <c r="AJ5" s="413"/>
      <c r="AK5" s="413"/>
      <c r="AL5" s="413"/>
      <c r="AM5" s="413"/>
      <c r="AN5" s="100" t="s">
        <v>221</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106</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106</v>
      </c>
      <c r="AM11" s="88" t="s">
        <v>164</v>
      </c>
      <c r="AN11" s="88" t="s">
        <v>64</v>
      </c>
      <c r="AO11" s="31" t="s">
        <v>144</v>
      </c>
      <c r="AP11" s="101" t="s">
        <v>76</v>
      </c>
      <c r="AQ11" s="88" t="s">
        <v>77</v>
      </c>
      <c r="AR11" s="31" t="s">
        <v>78</v>
      </c>
      <c r="AS11" s="88" t="s">
        <v>143</v>
      </c>
      <c r="AT11" s="31" t="s">
        <v>206</v>
      </c>
      <c r="AU11" s="38" t="s">
        <v>252</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2'!AU12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2'!AU12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2'!AU13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2'!AU13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2'!AU14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2'!AU14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2'!AU15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2'!AU15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2'!AU16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2'!AU16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2'!AU17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2'!AU17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2'!AU18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2'!AU18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106</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106</v>
      </c>
      <c r="AM22" s="88" t="s">
        <v>164</v>
      </c>
      <c r="AN22" s="88" t="s">
        <v>64</v>
      </c>
      <c r="AO22" s="31" t="s">
        <v>144</v>
      </c>
      <c r="AP22" s="101" t="s">
        <v>76</v>
      </c>
      <c r="AQ22" s="88" t="s">
        <v>77</v>
      </c>
      <c r="AR22" s="31" t="s">
        <v>78</v>
      </c>
      <c r="AS22" s="88" t="s">
        <v>143</v>
      </c>
      <c r="AT22" s="31" t="s">
        <v>206</v>
      </c>
      <c r="AU22" s="38" t="s">
        <v>252</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2'!AU23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2'!AU23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4">SUM(F24:G24)</f>
        <v>0</v>
      </c>
      <c r="I24" s="13">
        <v>0</v>
      </c>
      <c r="J24" s="13">
        <v>0</v>
      </c>
      <c r="K24" s="14">
        <f t="shared" ref="K24" si="15">SUM(I24:J24)</f>
        <v>0</v>
      </c>
      <c r="L24" s="13">
        <v>0</v>
      </c>
      <c r="M24" s="15">
        <f t="shared" ref="M24:M27" si="16">SUM(H24, K24, L24)</f>
        <v>0</v>
      </c>
      <c r="N24" s="6"/>
      <c r="P24" s="365">
        <v>0</v>
      </c>
      <c r="Q24" s="366"/>
      <c r="R24" s="366" t="s">
        <v>20</v>
      </c>
      <c r="S24" s="366"/>
      <c r="T24" s="100"/>
      <c r="U24" s="93">
        <f>'Year 2'!AU24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5">
        <v>0</v>
      </c>
      <c r="AH24" s="366"/>
      <c r="AI24" s="366" t="s">
        <v>20</v>
      </c>
      <c r="AJ24" s="366"/>
      <c r="AK24" s="100"/>
      <c r="AL24" s="72">
        <f>'Year 2'!AU24</f>
        <v>0</v>
      </c>
      <c r="AM24" s="13">
        <v>0</v>
      </c>
      <c r="AN24" s="13">
        <v>0</v>
      </c>
      <c r="AO24" s="44">
        <f t="shared" ref="AO24:AO27" si="19">SUM(AM24:AN24)</f>
        <v>0</v>
      </c>
      <c r="AP24" s="13">
        <v>0</v>
      </c>
      <c r="AQ24" s="13">
        <v>0</v>
      </c>
      <c r="AR24" s="44">
        <f t="shared" ref="AR24:AR27" si="20">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6"/>
        <v>0</v>
      </c>
      <c r="N25" s="6"/>
      <c r="P25" s="365">
        <v>0</v>
      </c>
      <c r="Q25" s="366"/>
      <c r="R25" s="366" t="s">
        <v>21</v>
      </c>
      <c r="S25" s="366"/>
      <c r="T25" s="100"/>
      <c r="U25" s="93">
        <f>'Year 2'!AU25</f>
        <v>0</v>
      </c>
      <c r="V25" s="13">
        <v>0</v>
      </c>
      <c r="W25" s="13">
        <v>0</v>
      </c>
      <c r="X25" s="60">
        <f t="shared" si="17"/>
        <v>0</v>
      </c>
      <c r="Y25" s="13">
        <v>0</v>
      </c>
      <c r="Z25" s="13">
        <v>0</v>
      </c>
      <c r="AA25" s="60">
        <f>SUM(Y25:Z25)</f>
        <v>0</v>
      </c>
      <c r="AB25" s="13">
        <v>0</v>
      </c>
      <c r="AC25" s="60">
        <f t="shared" si="18"/>
        <v>0</v>
      </c>
      <c r="AD25" s="61">
        <f>M25-AC25</f>
        <v>0</v>
      </c>
      <c r="AE25" s="6"/>
      <c r="AG25" s="365">
        <v>0</v>
      </c>
      <c r="AH25" s="366"/>
      <c r="AI25" s="366" t="s">
        <v>21</v>
      </c>
      <c r="AJ25" s="366"/>
      <c r="AK25" s="100"/>
      <c r="AL25" s="72">
        <f>'Year 2'!AU25</f>
        <v>0</v>
      </c>
      <c r="AM25" s="13">
        <v>0</v>
      </c>
      <c r="AN25" s="13">
        <v>0</v>
      </c>
      <c r="AO25" s="44">
        <f t="shared" si="19"/>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4"/>
        <v>0</v>
      </c>
      <c r="I26" s="13">
        <v>0</v>
      </c>
      <c r="J26" s="13">
        <v>0</v>
      </c>
      <c r="K26" s="14">
        <f>SUM(I26:J26)</f>
        <v>0</v>
      </c>
      <c r="L26" s="13">
        <v>0</v>
      </c>
      <c r="M26" s="15">
        <f t="shared" si="16"/>
        <v>0</v>
      </c>
      <c r="N26" s="6"/>
      <c r="P26" s="365">
        <v>0</v>
      </c>
      <c r="Q26" s="366"/>
      <c r="R26" s="366" t="s">
        <v>22</v>
      </c>
      <c r="S26" s="366"/>
      <c r="T26" s="100"/>
      <c r="U26" s="93">
        <f>'Year 2'!AU26</f>
        <v>0</v>
      </c>
      <c r="V26" s="13">
        <v>0</v>
      </c>
      <c r="W26" s="13">
        <v>0</v>
      </c>
      <c r="X26" s="60">
        <f t="shared" si="17"/>
        <v>0</v>
      </c>
      <c r="Y26" s="13">
        <v>0</v>
      </c>
      <c r="Z26" s="13">
        <v>0</v>
      </c>
      <c r="AA26" s="60">
        <f t="shared" ref="AA26:AA27" si="21">SUM(Y26:Z26)</f>
        <v>0</v>
      </c>
      <c r="AB26" s="13">
        <v>0</v>
      </c>
      <c r="AC26" s="60">
        <f t="shared" si="18"/>
        <v>0</v>
      </c>
      <c r="AD26" s="61">
        <f>M26-AC26</f>
        <v>0</v>
      </c>
      <c r="AE26" s="6"/>
      <c r="AG26" s="365">
        <v>0</v>
      </c>
      <c r="AH26" s="366"/>
      <c r="AI26" s="366" t="s">
        <v>22</v>
      </c>
      <c r="AJ26" s="366"/>
      <c r="AK26" s="100"/>
      <c r="AL26" s="72">
        <f>'Year 2'!AU26</f>
        <v>0</v>
      </c>
      <c r="AM26" s="13">
        <v>0</v>
      </c>
      <c r="AN26" s="13">
        <v>0</v>
      </c>
      <c r="AO26" s="44">
        <f t="shared" si="19"/>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4"/>
        <v>0</v>
      </c>
      <c r="I27" s="13">
        <v>0</v>
      </c>
      <c r="J27" s="13">
        <v>0</v>
      </c>
      <c r="K27" s="14">
        <f>SUM(I27:J27)</f>
        <v>0</v>
      </c>
      <c r="L27" s="13">
        <v>0</v>
      </c>
      <c r="M27" s="15">
        <f t="shared" si="16"/>
        <v>0</v>
      </c>
      <c r="N27" s="6"/>
      <c r="P27" s="365">
        <v>0</v>
      </c>
      <c r="Q27" s="366"/>
      <c r="R27" s="366" t="s">
        <v>23</v>
      </c>
      <c r="S27" s="366"/>
      <c r="T27" s="100"/>
      <c r="U27" s="93">
        <f>'Year 2'!AU27</f>
        <v>0</v>
      </c>
      <c r="V27" s="13">
        <v>0</v>
      </c>
      <c r="W27" s="13">
        <v>0</v>
      </c>
      <c r="X27" s="60">
        <f t="shared" si="17"/>
        <v>0</v>
      </c>
      <c r="Y27" s="13">
        <v>0</v>
      </c>
      <c r="Z27" s="13">
        <v>0</v>
      </c>
      <c r="AA27" s="60">
        <f t="shared" si="21"/>
        <v>0</v>
      </c>
      <c r="AB27" s="13">
        <v>0</v>
      </c>
      <c r="AC27" s="60">
        <f t="shared" si="18"/>
        <v>0</v>
      </c>
      <c r="AD27" s="61">
        <f>M27-AC27</f>
        <v>0</v>
      </c>
      <c r="AE27" s="6"/>
      <c r="AG27" s="365">
        <v>0</v>
      </c>
      <c r="AH27" s="366"/>
      <c r="AI27" s="366" t="s">
        <v>23</v>
      </c>
      <c r="AJ27" s="366"/>
      <c r="AK27" s="100"/>
      <c r="AL27" s="72">
        <f>'Year 2'!AU27</f>
        <v>0</v>
      </c>
      <c r="AM27" s="13">
        <v>0</v>
      </c>
      <c r="AN27" s="13">
        <v>0</v>
      </c>
      <c r="AO27" s="44">
        <f t="shared" si="19"/>
        <v>0</v>
      </c>
      <c r="AP27" s="13">
        <v>0</v>
      </c>
      <c r="AQ27" s="13">
        <v>0</v>
      </c>
      <c r="AR27" s="44">
        <f t="shared" si="20"/>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174</v>
      </c>
      <c r="Q28" s="107"/>
      <c r="R28" s="369">
        <f>SUM(P23:Q27)</f>
        <v>0</v>
      </c>
      <c r="S28" s="369"/>
      <c r="T28" s="105"/>
      <c r="U28" s="67">
        <f>SUM(U23:U27)</f>
        <v>0</v>
      </c>
      <c r="V28" s="67">
        <f>SUM(V23:V27)</f>
        <v>0</v>
      </c>
      <c r="W28" s="67">
        <f t="shared" ref="W28:AB28" si="23">SUM(W23:W27)</f>
        <v>0</v>
      </c>
      <c r="X28" s="67">
        <f t="shared" si="23"/>
        <v>0</v>
      </c>
      <c r="Y28" s="67">
        <f>SUM(Y23:Y27)</f>
        <v>0</v>
      </c>
      <c r="Z28" s="67">
        <f t="shared" ref="Z28" si="24">SUM(Z23:Z27)</f>
        <v>0</v>
      </c>
      <c r="AA28" s="67">
        <f>SUM(AA23:AA27)</f>
        <v>0</v>
      </c>
      <c r="AB28" s="67">
        <f t="shared" si="23"/>
        <v>0</v>
      </c>
      <c r="AC28" s="67">
        <f>SUM(AC23:AC27)</f>
        <v>0</v>
      </c>
      <c r="AD28" s="59">
        <f>SUM(AD23:AD27)</f>
        <v>0</v>
      </c>
      <c r="AE28" s="6"/>
      <c r="AG28" s="4" t="s">
        <v>174</v>
      </c>
      <c r="AH28" s="107"/>
      <c r="AI28" s="421">
        <f>SUM(AG23:AH27)</f>
        <v>0</v>
      </c>
      <c r="AJ28" s="421"/>
      <c r="AK28" s="105"/>
      <c r="AL28" s="42">
        <f>SUM(AL23:AL27)</f>
        <v>0</v>
      </c>
      <c r="AM28" s="42">
        <f>SUM(AM23:AM27)</f>
        <v>0</v>
      </c>
      <c r="AN28" s="42">
        <f t="shared" ref="AN28:AU28" si="25">SUM(AN23:AN27)</f>
        <v>0</v>
      </c>
      <c r="AO28" s="42">
        <f>SUM(AO23:AO27)</f>
        <v>0</v>
      </c>
      <c r="AP28" s="42">
        <f>SUM(AP23:AP27)</f>
        <v>0</v>
      </c>
      <c r="AQ28" s="42">
        <f t="shared" ref="AQ28:AS28" si="26">SUM(AQ23:AQ27)</f>
        <v>0</v>
      </c>
      <c r="AR28" s="42">
        <f t="shared" si="26"/>
        <v>0</v>
      </c>
      <c r="AS28" s="42">
        <f t="shared" si="26"/>
        <v>0</v>
      </c>
      <c r="AT28" s="42">
        <f>SUM(AT23:AT27)</f>
        <v>0</v>
      </c>
      <c r="AU28" s="43">
        <f t="shared" si="25"/>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60" t="s">
        <v>180</v>
      </c>
      <c r="Q30" s="461"/>
      <c r="R30" s="461"/>
      <c r="S30" s="461"/>
      <c r="T30" s="461"/>
      <c r="U30" s="62">
        <f>SUM(U28, U19)</f>
        <v>0</v>
      </c>
      <c r="V30" s="62">
        <f>SUM(V28, V19)</f>
        <v>0</v>
      </c>
      <c r="W30" s="62">
        <f t="shared" ref="W30" si="29">SUM(W28, W19)</f>
        <v>0</v>
      </c>
      <c r="X30" s="62">
        <f>SUM(X28, X19)</f>
        <v>0</v>
      </c>
      <c r="Y30" s="62">
        <f>SUM(Y28, Y19)</f>
        <v>0</v>
      </c>
      <c r="Z30" s="62">
        <f t="shared" ref="Z30:AB30" si="30">SUM(Z28, Z19)</f>
        <v>0</v>
      </c>
      <c r="AA30" s="62">
        <f t="shared" si="30"/>
        <v>0</v>
      </c>
      <c r="AB30" s="62">
        <f t="shared" si="30"/>
        <v>0</v>
      </c>
      <c r="AC30" s="62">
        <f>SUM(AC28, AC19)</f>
        <v>0</v>
      </c>
      <c r="AD30" s="63">
        <f>SUM(AD28, AD19)</f>
        <v>0</v>
      </c>
      <c r="AE30" s="6"/>
      <c r="AG30" s="460" t="s">
        <v>180</v>
      </c>
      <c r="AH30" s="461"/>
      <c r="AI30" s="461"/>
      <c r="AJ30" s="461"/>
      <c r="AK30" s="461"/>
      <c r="AL30" s="46">
        <f>SUM(AL28, AL19)</f>
        <v>0</v>
      </c>
      <c r="AM30" s="46">
        <f>SUM(AM28, AM19)</f>
        <v>0</v>
      </c>
      <c r="AN30" s="46">
        <f t="shared" ref="AN30" si="31">SUM(AN28, AN19)</f>
        <v>0</v>
      </c>
      <c r="AO30" s="46">
        <f>SUM(AO28, AO19)</f>
        <v>0</v>
      </c>
      <c r="AP30" s="46">
        <f>SUM(AP28, AP19)</f>
        <v>0</v>
      </c>
      <c r="AQ30" s="46">
        <f t="shared" ref="AQ30:AS30" si="32">SUM(AQ28, AQ19)</f>
        <v>0</v>
      </c>
      <c r="AR30" s="46">
        <f t="shared" si="32"/>
        <v>0</v>
      </c>
      <c r="AS30" s="46">
        <f t="shared" si="32"/>
        <v>0</v>
      </c>
      <c r="AT30" s="46">
        <f>SUM(AT28, AT19)</f>
        <v>0</v>
      </c>
      <c r="AU30" s="47">
        <f t="shared" ref="AU30" si="33">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106</v>
      </c>
      <c r="Z33" s="88" t="s">
        <v>73</v>
      </c>
      <c r="AA33" s="88" t="s">
        <v>15</v>
      </c>
      <c r="AB33" s="88" t="s">
        <v>16</v>
      </c>
      <c r="AC33" s="108" t="s">
        <v>18</v>
      </c>
      <c r="AD33" s="38" t="s">
        <v>109</v>
      </c>
      <c r="AG33" s="381" t="s">
        <v>24</v>
      </c>
      <c r="AH33" s="382"/>
      <c r="AI33" s="382"/>
      <c r="AJ33" s="382"/>
      <c r="AK33" s="382"/>
      <c r="AL33" s="382"/>
      <c r="AM33" s="382"/>
      <c r="AN33" s="382"/>
      <c r="AO33" s="382"/>
      <c r="AP33" s="108" t="s">
        <v>106</v>
      </c>
      <c r="AQ33" s="88" t="s">
        <v>204</v>
      </c>
      <c r="AR33" s="88" t="s">
        <v>15</v>
      </c>
      <c r="AS33" s="88" t="s">
        <v>16</v>
      </c>
      <c r="AT33" s="108" t="s">
        <v>206</v>
      </c>
      <c r="AU33" s="38" t="s">
        <v>252</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2'!AU34</f>
        <v>0</v>
      </c>
      <c r="Z34" s="13">
        <v>0</v>
      </c>
      <c r="AA34" s="13">
        <v>0</v>
      </c>
      <c r="AB34" s="13">
        <v>0</v>
      </c>
      <c r="AC34" s="60">
        <f>SUM(Z34:AB34)</f>
        <v>0</v>
      </c>
      <c r="AD34" s="61">
        <f>M34-AC34</f>
        <v>0</v>
      </c>
      <c r="AE34" s="6"/>
      <c r="AG34" s="8">
        <v>1</v>
      </c>
      <c r="AH34" s="366"/>
      <c r="AI34" s="366"/>
      <c r="AJ34" s="366"/>
      <c r="AK34" s="366"/>
      <c r="AL34" s="366"/>
      <c r="AM34" s="366"/>
      <c r="AN34" s="366"/>
      <c r="AO34" s="366"/>
      <c r="AP34" s="70">
        <f>'Year 2'!AU34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2'!AU35</f>
        <v>0</v>
      </c>
      <c r="Z35" s="13">
        <v>0</v>
      </c>
      <c r="AA35" s="13">
        <v>0</v>
      </c>
      <c r="AB35" s="13">
        <v>0</v>
      </c>
      <c r="AC35" s="60">
        <f>SUM(Z35:AB35)</f>
        <v>0</v>
      </c>
      <c r="AD35" s="61">
        <f>M35-AC35</f>
        <v>0</v>
      </c>
      <c r="AE35" s="6"/>
      <c r="AG35" s="8">
        <v>2</v>
      </c>
      <c r="AH35" s="376"/>
      <c r="AI35" s="376"/>
      <c r="AJ35" s="376"/>
      <c r="AK35" s="376"/>
      <c r="AL35" s="376"/>
      <c r="AM35" s="376"/>
      <c r="AN35" s="376"/>
      <c r="AO35" s="376"/>
      <c r="AP35" s="70">
        <f>'Year 2'!AU35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2'!AU36</f>
        <v>0</v>
      </c>
      <c r="Z36" s="13">
        <v>0</v>
      </c>
      <c r="AA36" s="13">
        <v>0</v>
      </c>
      <c r="AB36" s="13">
        <v>0</v>
      </c>
      <c r="AC36" s="60">
        <f>SUM(Z36:AB36)</f>
        <v>0</v>
      </c>
      <c r="AD36" s="61">
        <f>M36-AC36</f>
        <v>0</v>
      </c>
      <c r="AE36" s="6"/>
      <c r="AG36" s="8">
        <v>3</v>
      </c>
      <c r="AH36" s="376"/>
      <c r="AI36" s="376"/>
      <c r="AJ36" s="376"/>
      <c r="AK36" s="376"/>
      <c r="AL36" s="376"/>
      <c r="AM36" s="376"/>
      <c r="AN36" s="376"/>
      <c r="AO36" s="376"/>
      <c r="AP36" s="70">
        <f>'Year 2'!AU36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4">SUM(K34:K36)</f>
        <v>0</v>
      </c>
      <c r="L37" s="22">
        <f t="shared" si="34"/>
        <v>0</v>
      </c>
      <c r="M37" s="16">
        <f>SUM(J37:L37)</f>
        <v>0</v>
      </c>
      <c r="N37" s="6"/>
      <c r="P37" s="379" t="s">
        <v>25</v>
      </c>
      <c r="Q37" s="380"/>
      <c r="R37" s="380"/>
      <c r="S37" s="380"/>
      <c r="T37" s="380"/>
      <c r="U37" s="380"/>
      <c r="V37" s="380"/>
      <c r="W37" s="380"/>
      <c r="X37" s="380"/>
      <c r="Y37" s="67">
        <f>SUM(Y34:Y36)</f>
        <v>0</v>
      </c>
      <c r="Z37" s="67">
        <f t="shared" ref="Z37:AD37" si="35">SUM(Z34:Z36)</f>
        <v>0</v>
      </c>
      <c r="AA37" s="67">
        <f t="shared" si="35"/>
        <v>0</v>
      </c>
      <c r="AB37" s="67">
        <f t="shared" si="35"/>
        <v>0</v>
      </c>
      <c r="AC37" s="67">
        <f t="shared" si="35"/>
        <v>0</v>
      </c>
      <c r="AD37" s="59">
        <f t="shared" si="35"/>
        <v>0</v>
      </c>
      <c r="AE37" s="6"/>
      <c r="AG37" s="379" t="s">
        <v>25</v>
      </c>
      <c r="AH37" s="380"/>
      <c r="AI37" s="380"/>
      <c r="AJ37" s="380"/>
      <c r="AK37" s="380"/>
      <c r="AL37" s="380"/>
      <c r="AM37" s="380"/>
      <c r="AN37" s="380"/>
      <c r="AO37" s="380"/>
      <c r="AP37" s="42">
        <f>SUM(AP34:AP36)</f>
        <v>0</v>
      </c>
      <c r="AQ37" s="42">
        <f>SUM(AQ34:AQ36)</f>
        <v>0</v>
      </c>
      <c r="AR37" s="42">
        <f t="shared" ref="AR37:AT37" si="36">SUM(AR34:AR36)</f>
        <v>0</v>
      </c>
      <c r="AS37" s="42">
        <f t="shared" si="36"/>
        <v>0</v>
      </c>
      <c r="AT37" s="42">
        <f t="shared" si="36"/>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106</v>
      </c>
      <c r="Z39" s="89" t="s">
        <v>73</v>
      </c>
      <c r="AA39" s="89" t="s">
        <v>15</v>
      </c>
      <c r="AB39" s="89" t="s">
        <v>16</v>
      </c>
      <c r="AC39" s="99" t="s">
        <v>18</v>
      </c>
      <c r="AD39" s="39" t="s">
        <v>109</v>
      </c>
      <c r="AG39" s="372" t="s">
        <v>33</v>
      </c>
      <c r="AH39" s="373"/>
      <c r="AI39" s="373"/>
      <c r="AJ39" s="373"/>
      <c r="AK39" s="373"/>
      <c r="AL39" s="373"/>
      <c r="AM39" s="373"/>
      <c r="AN39" s="373"/>
      <c r="AO39" s="373"/>
      <c r="AP39" s="99" t="s">
        <v>106</v>
      </c>
      <c r="AQ39" s="89" t="s">
        <v>204</v>
      </c>
      <c r="AR39" s="89" t="s">
        <v>15</v>
      </c>
      <c r="AS39" s="89" t="s">
        <v>16</v>
      </c>
      <c r="AT39" s="99" t="s">
        <v>206</v>
      </c>
      <c r="AU39" s="39" t="s">
        <v>252</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2'!AU40</f>
        <v>0</v>
      </c>
      <c r="Z40" s="13">
        <v>0</v>
      </c>
      <c r="AA40" s="13">
        <v>0</v>
      </c>
      <c r="AB40" s="13">
        <v>0</v>
      </c>
      <c r="AC40" s="60">
        <f>SUM(Z40:AB40)</f>
        <v>0</v>
      </c>
      <c r="AD40" s="61">
        <f>M40-AC40</f>
        <v>0</v>
      </c>
      <c r="AE40" s="6"/>
      <c r="AG40" s="8">
        <v>1</v>
      </c>
      <c r="AH40" s="376"/>
      <c r="AI40" s="376"/>
      <c r="AJ40" s="376"/>
      <c r="AK40" s="376"/>
      <c r="AL40" s="376"/>
      <c r="AM40" s="376"/>
      <c r="AN40" s="376"/>
      <c r="AO40" s="376"/>
      <c r="AP40" s="70">
        <f>'Year 2'!AU40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2'!AU41</f>
        <v>0</v>
      </c>
      <c r="Z41" s="13">
        <v>0</v>
      </c>
      <c r="AA41" s="13">
        <v>0</v>
      </c>
      <c r="AB41" s="13">
        <v>0</v>
      </c>
      <c r="AC41" s="60">
        <f>SUM(Z41:AB41)</f>
        <v>0</v>
      </c>
      <c r="AD41" s="61">
        <f>M41-AC41</f>
        <v>0</v>
      </c>
      <c r="AE41" s="6"/>
      <c r="AG41" s="8">
        <v>2</v>
      </c>
      <c r="AH41" s="376"/>
      <c r="AI41" s="376"/>
      <c r="AJ41" s="376"/>
      <c r="AK41" s="376"/>
      <c r="AL41" s="376"/>
      <c r="AM41" s="376"/>
      <c r="AN41" s="376"/>
      <c r="AO41" s="376"/>
      <c r="AP41" s="70">
        <f>'Year 2'!AU41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2'!AU42</f>
        <v>0</v>
      </c>
      <c r="Z42" s="13">
        <v>0</v>
      </c>
      <c r="AA42" s="13">
        <v>0</v>
      </c>
      <c r="AB42" s="13">
        <v>0</v>
      </c>
      <c r="AC42" s="60">
        <f>SUM(Z42:AB42)</f>
        <v>0</v>
      </c>
      <c r="AD42" s="61">
        <f>M42-AC42</f>
        <v>0</v>
      </c>
      <c r="AE42" s="6"/>
      <c r="AG42" s="8">
        <v>3</v>
      </c>
      <c r="AH42" s="376"/>
      <c r="AI42" s="376"/>
      <c r="AJ42" s="376"/>
      <c r="AK42" s="376"/>
      <c r="AL42" s="376"/>
      <c r="AM42" s="376"/>
      <c r="AN42" s="376"/>
      <c r="AO42" s="376"/>
      <c r="AP42" s="70">
        <f>'Year 2'!AU42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7">SUM(K40:K42)</f>
        <v>0</v>
      </c>
      <c r="L43" s="22">
        <f t="shared" si="37"/>
        <v>0</v>
      </c>
      <c r="M43" s="16">
        <f>SUM(J43:L43)</f>
        <v>0</v>
      </c>
      <c r="N43" s="6"/>
      <c r="P43" s="379" t="s">
        <v>26</v>
      </c>
      <c r="Q43" s="380"/>
      <c r="R43" s="380"/>
      <c r="S43" s="380"/>
      <c r="T43" s="380"/>
      <c r="U43" s="380"/>
      <c r="V43" s="380"/>
      <c r="W43" s="380"/>
      <c r="X43" s="380"/>
      <c r="Y43" s="67">
        <f>SUM(Y40:Y42)</f>
        <v>0</v>
      </c>
      <c r="Z43" s="67">
        <f>SUM(Z40:Z42)</f>
        <v>0</v>
      </c>
      <c r="AA43" s="67">
        <f t="shared" ref="AA43:AD43" si="38">SUM(AA40:AA42)</f>
        <v>0</v>
      </c>
      <c r="AB43" s="67">
        <f t="shared" si="38"/>
        <v>0</v>
      </c>
      <c r="AC43" s="67">
        <f t="shared" si="38"/>
        <v>0</v>
      </c>
      <c r="AD43" s="59">
        <f t="shared" si="38"/>
        <v>0</v>
      </c>
      <c r="AE43" s="6"/>
      <c r="AG43" s="379" t="s">
        <v>26</v>
      </c>
      <c r="AH43" s="380"/>
      <c r="AI43" s="380"/>
      <c r="AJ43" s="380"/>
      <c r="AK43" s="380"/>
      <c r="AL43" s="380"/>
      <c r="AM43" s="380"/>
      <c r="AN43" s="380"/>
      <c r="AO43" s="380"/>
      <c r="AP43" s="42">
        <f>SUM(AP40:AP42)</f>
        <v>0</v>
      </c>
      <c r="AQ43" s="42">
        <f>SUM(AQ40:AQ42)</f>
        <v>0</v>
      </c>
      <c r="AR43" s="42">
        <f t="shared" ref="AR43:AT43" si="39">SUM(AR40:AR42)</f>
        <v>0</v>
      </c>
      <c r="AS43" s="42">
        <f t="shared" si="39"/>
        <v>0</v>
      </c>
      <c r="AT43" s="42">
        <f t="shared" si="39"/>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106</v>
      </c>
      <c r="Z45" s="89" t="s">
        <v>73</v>
      </c>
      <c r="AA45" s="89" t="s">
        <v>15</v>
      </c>
      <c r="AB45" s="89" t="s">
        <v>16</v>
      </c>
      <c r="AC45" s="99" t="s">
        <v>18</v>
      </c>
      <c r="AD45" s="39" t="s">
        <v>109</v>
      </c>
      <c r="AG45" s="372" t="s">
        <v>27</v>
      </c>
      <c r="AH45" s="373"/>
      <c r="AI45" s="373"/>
      <c r="AJ45" s="373"/>
      <c r="AK45" s="373"/>
      <c r="AL45" s="373"/>
      <c r="AM45" s="373"/>
      <c r="AN45" s="373"/>
      <c r="AO45" s="373"/>
      <c r="AP45" s="99" t="s">
        <v>106</v>
      </c>
      <c r="AQ45" s="89" t="s">
        <v>204</v>
      </c>
      <c r="AR45" s="89" t="s">
        <v>15</v>
      </c>
      <c r="AS45" s="89" t="s">
        <v>16</v>
      </c>
      <c r="AT45" s="99" t="s">
        <v>206</v>
      </c>
      <c r="AU45" s="39" t="s">
        <v>252</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2'!AU46</f>
        <v>0</v>
      </c>
      <c r="Z46" s="13">
        <v>0</v>
      </c>
      <c r="AA46" s="13">
        <v>0</v>
      </c>
      <c r="AB46" s="13">
        <v>0</v>
      </c>
      <c r="AC46" s="60">
        <f>SUM(Z46:AB46)</f>
        <v>0</v>
      </c>
      <c r="AD46" s="61">
        <f t="shared" ref="AD46:AD56" si="40">M46-AC46</f>
        <v>0</v>
      </c>
      <c r="AE46" s="6"/>
      <c r="AG46" s="8">
        <v>1</v>
      </c>
      <c r="AH46" s="7" t="s">
        <v>28</v>
      </c>
      <c r="AI46" s="376"/>
      <c r="AJ46" s="376"/>
      <c r="AK46" s="376"/>
      <c r="AL46" s="376"/>
      <c r="AM46" s="376"/>
      <c r="AN46" s="376"/>
      <c r="AO46" s="376"/>
      <c r="AP46" s="70">
        <f>'Year 2'!AU46</f>
        <v>0</v>
      </c>
      <c r="AQ46" s="13">
        <v>0</v>
      </c>
      <c r="AR46" s="13">
        <v>0</v>
      </c>
      <c r="AS46" s="13">
        <v>0</v>
      </c>
      <c r="AT46" s="44">
        <f t="shared" ref="AT46:AT56" si="41">SUM(AQ46:AS46)</f>
        <v>0</v>
      </c>
      <c r="AU46" s="45">
        <f t="shared" ref="AU46:AU57" si="42">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3">SUM(J47:L47)</f>
        <v>0</v>
      </c>
      <c r="N47" s="6"/>
      <c r="P47" s="8">
        <v>2</v>
      </c>
      <c r="Q47" s="7" t="s">
        <v>31</v>
      </c>
      <c r="R47" s="376"/>
      <c r="S47" s="376"/>
      <c r="T47" s="376"/>
      <c r="U47" s="376"/>
      <c r="V47" s="376"/>
      <c r="W47" s="376"/>
      <c r="X47" s="376"/>
      <c r="Y47" s="95">
        <f>'Year 2'!AU47</f>
        <v>0</v>
      </c>
      <c r="Z47" s="13">
        <v>0</v>
      </c>
      <c r="AA47" s="13">
        <v>0</v>
      </c>
      <c r="AB47" s="13">
        <v>0</v>
      </c>
      <c r="AC47" s="60">
        <f>SUM(Z47:AB47)</f>
        <v>0</v>
      </c>
      <c r="AD47" s="61">
        <f t="shared" si="40"/>
        <v>0</v>
      </c>
      <c r="AE47" s="6"/>
      <c r="AG47" s="8">
        <v>2</v>
      </c>
      <c r="AH47" s="7" t="s">
        <v>31</v>
      </c>
      <c r="AI47" s="376"/>
      <c r="AJ47" s="376"/>
      <c r="AK47" s="376"/>
      <c r="AL47" s="376"/>
      <c r="AM47" s="376"/>
      <c r="AN47" s="376"/>
      <c r="AO47" s="376"/>
      <c r="AP47" s="70">
        <f>'Year 2'!AU47</f>
        <v>0</v>
      </c>
      <c r="AQ47" s="13">
        <v>0</v>
      </c>
      <c r="AR47" s="13">
        <v>0</v>
      </c>
      <c r="AS47" s="13">
        <v>0</v>
      </c>
      <c r="AT47" s="44">
        <f t="shared" si="41"/>
        <v>0</v>
      </c>
      <c r="AU47" s="45">
        <f t="shared" si="42"/>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2'!AU48</f>
        <v>0</v>
      </c>
      <c r="Z48" s="13">
        <v>0</v>
      </c>
      <c r="AA48" s="13">
        <v>0</v>
      </c>
      <c r="AB48" s="13">
        <v>0</v>
      </c>
      <c r="AC48" s="60">
        <f>SUM(Z48:AB48)</f>
        <v>0</v>
      </c>
      <c r="AD48" s="61">
        <f t="shared" si="40"/>
        <v>0</v>
      </c>
      <c r="AE48" s="6"/>
      <c r="AG48" s="8">
        <v>3</v>
      </c>
      <c r="AH48" s="7" t="s">
        <v>32</v>
      </c>
      <c r="AI48" s="376"/>
      <c r="AJ48" s="376"/>
      <c r="AK48" s="376"/>
      <c r="AL48" s="376"/>
      <c r="AM48" s="376"/>
      <c r="AN48" s="376"/>
      <c r="AO48" s="376"/>
      <c r="AP48" s="70">
        <f>'Year 2'!AU48</f>
        <v>0</v>
      </c>
      <c r="AQ48" s="13">
        <v>0</v>
      </c>
      <c r="AR48" s="13">
        <v>0</v>
      </c>
      <c r="AS48" s="13">
        <v>0</v>
      </c>
      <c r="AT48" s="44">
        <f t="shared" si="41"/>
        <v>0</v>
      </c>
      <c r="AU48" s="45">
        <f t="shared" si="42"/>
        <v>0</v>
      </c>
    </row>
    <row r="49" spans="1:134" x14ac:dyDescent="0.35">
      <c r="A49" s="8">
        <v>4</v>
      </c>
      <c r="B49" s="7" t="s">
        <v>68</v>
      </c>
      <c r="C49" s="376"/>
      <c r="D49" s="376"/>
      <c r="E49" s="376"/>
      <c r="F49" s="376"/>
      <c r="G49" s="376"/>
      <c r="H49" s="376"/>
      <c r="I49" s="376"/>
      <c r="J49" s="13">
        <v>0</v>
      </c>
      <c r="K49" s="13">
        <v>0</v>
      </c>
      <c r="L49" s="13">
        <v>0</v>
      </c>
      <c r="M49" s="15">
        <f t="shared" si="43"/>
        <v>0</v>
      </c>
      <c r="N49" s="6"/>
      <c r="P49" s="8">
        <v>4</v>
      </c>
      <c r="Q49" s="7" t="s">
        <v>68</v>
      </c>
      <c r="R49" s="376"/>
      <c r="S49" s="376"/>
      <c r="T49" s="376"/>
      <c r="U49" s="376"/>
      <c r="V49" s="376"/>
      <c r="W49" s="376"/>
      <c r="X49" s="376"/>
      <c r="Y49" s="95">
        <f>'Year 2'!AU49</f>
        <v>0</v>
      </c>
      <c r="Z49" s="13">
        <v>0</v>
      </c>
      <c r="AA49" s="13">
        <v>0</v>
      </c>
      <c r="AB49" s="13">
        <v>0</v>
      </c>
      <c r="AC49" s="60">
        <f>SUM(Z49:AB49)</f>
        <v>0</v>
      </c>
      <c r="AD49" s="61">
        <f t="shared" si="40"/>
        <v>0</v>
      </c>
      <c r="AE49" s="6"/>
      <c r="AG49" s="8">
        <v>4</v>
      </c>
      <c r="AH49" s="7" t="s">
        <v>68</v>
      </c>
      <c r="AI49" s="376"/>
      <c r="AJ49" s="376"/>
      <c r="AK49" s="376"/>
      <c r="AL49" s="376"/>
      <c r="AM49" s="376"/>
      <c r="AN49" s="376"/>
      <c r="AO49" s="376"/>
      <c r="AP49" s="70">
        <f>'Year 2'!AU49</f>
        <v>0</v>
      </c>
      <c r="AQ49" s="13">
        <v>0</v>
      </c>
      <c r="AR49" s="13">
        <v>0</v>
      </c>
      <c r="AS49" s="13">
        <v>0</v>
      </c>
      <c r="AT49" s="44">
        <f t="shared" si="41"/>
        <v>0</v>
      </c>
      <c r="AU49" s="45">
        <f t="shared" si="42"/>
        <v>0</v>
      </c>
    </row>
    <row r="50" spans="1:134" x14ac:dyDescent="0.35">
      <c r="A50" s="8">
        <v>5</v>
      </c>
      <c r="B50" s="7" t="s">
        <v>29</v>
      </c>
      <c r="C50" s="376"/>
      <c r="D50" s="376"/>
      <c r="E50" s="376"/>
      <c r="F50" s="376"/>
      <c r="G50" s="376"/>
      <c r="H50" s="376"/>
      <c r="I50" s="376"/>
      <c r="J50" s="13">
        <v>0</v>
      </c>
      <c r="K50" s="13">
        <v>0</v>
      </c>
      <c r="L50" s="13">
        <v>0</v>
      </c>
      <c r="M50" s="15">
        <f t="shared" si="43"/>
        <v>0</v>
      </c>
      <c r="N50" s="6"/>
      <c r="P50" s="8">
        <v>5</v>
      </c>
      <c r="Q50" s="7" t="s">
        <v>29</v>
      </c>
      <c r="R50" s="376"/>
      <c r="S50" s="376"/>
      <c r="T50" s="376"/>
      <c r="U50" s="376"/>
      <c r="V50" s="376"/>
      <c r="W50" s="376"/>
      <c r="X50" s="376"/>
      <c r="Y50" s="95">
        <f>'Year 2'!AU50</f>
        <v>0</v>
      </c>
      <c r="Z50" s="13">
        <v>0</v>
      </c>
      <c r="AA50" s="13">
        <v>0</v>
      </c>
      <c r="AB50" s="13">
        <v>0</v>
      </c>
      <c r="AC50" s="60">
        <f t="shared" ref="AC50:AC56" si="44">SUM(Z50:AB50)</f>
        <v>0</v>
      </c>
      <c r="AD50" s="61">
        <f t="shared" si="40"/>
        <v>0</v>
      </c>
      <c r="AE50" s="6"/>
      <c r="AG50" s="8">
        <v>5</v>
      </c>
      <c r="AH50" s="7" t="s">
        <v>29</v>
      </c>
      <c r="AI50" s="376"/>
      <c r="AJ50" s="376"/>
      <c r="AK50" s="376"/>
      <c r="AL50" s="376"/>
      <c r="AM50" s="376"/>
      <c r="AN50" s="376"/>
      <c r="AO50" s="376"/>
      <c r="AP50" s="70">
        <f>'Year 2'!AU50</f>
        <v>0</v>
      </c>
      <c r="AQ50" s="13">
        <v>0</v>
      </c>
      <c r="AR50" s="13">
        <v>0</v>
      </c>
      <c r="AS50" s="13">
        <v>0</v>
      </c>
      <c r="AT50" s="44">
        <f t="shared" si="41"/>
        <v>0</v>
      </c>
      <c r="AU50" s="45">
        <f t="shared" si="42"/>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2'!AU51</f>
        <v>0</v>
      </c>
      <c r="Z51" s="13">
        <v>0</v>
      </c>
      <c r="AA51" s="13">
        <v>0</v>
      </c>
      <c r="AB51" s="13">
        <v>0</v>
      </c>
      <c r="AC51" s="60">
        <f t="shared" si="44"/>
        <v>0</v>
      </c>
      <c r="AD51" s="61">
        <f t="shared" si="40"/>
        <v>0</v>
      </c>
      <c r="AE51" s="6"/>
      <c r="AG51" s="8">
        <v>6</v>
      </c>
      <c r="AH51" s="7" t="s">
        <v>30</v>
      </c>
      <c r="AI51" s="376"/>
      <c r="AJ51" s="376"/>
      <c r="AK51" s="376"/>
      <c r="AL51" s="376"/>
      <c r="AM51" s="376"/>
      <c r="AN51" s="376"/>
      <c r="AO51" s="376"/>
      <c r="AP51" s="70">
        <f>'Year 2'!AU51</f>
        <v>0</v>
      </c>
      <c r="AQ51" s="13">
        <v>0</v>
      </c>
      <c r="AR51" s="13">
        <v>0</v>
      </c>
      <c r="AS51" s="13">
        <v>0</v>
      </c>
      <c r="AT51" s="44">
        <f>SUM(AQ51:AS51)</f>
        <v>0</v>
      </c>
      <c r="AU51" s="45">
        <f t="shared" si="42"/>
        <v>0</v>
      </c>
    </row>
    <row r="52" spans="1:134" x14ac:dyDescent="0.35">
      <c r="A52" s="8">
        <v>7</v>
      </c>
      <c r="B52" s="7" t="s">
        <v>34</v>
      </c>
      <c r="C52" s="376"/>
      <c r="D52" s="376"/>
      <c r="E52" s="376"/>
      <c r="F52" s="376"/>
      <c r="G52" s="376"/>
      <c r="H52" s="376"/>
      <c r="I52" s="376"/>
      <c r="J52" s="13">
        <v>0</v>
      </c>
      <c r="K52" s="13">
        <v>0</v>
      </c>
      <c r="L52" s="13">
        <v>0</v>
      </c>
      <c r="M52" s="15">
        <f t="shared" si="43"/>
        <v>0</v>
      </c>
      <c r="N52" s="6"/>
      <c r="P52" s="8">
        <v>7</v>
      </c>
      <c r="Q52" s="7" t="s">
        <v>34</v>
      </c>
      <c r="R52" s="376"/>
      <c r="S52" s="376"/>
      <c r="T52" s="376"/>
      <c r="U52" s="376"/>
      <c r="V52" s="376"/>
      <c r="W52" s="376"/>
      <c r="X52" s="376"/>
      <c r="Y52" s="95">
        <f>'Year 2'!AU52</f>
        <v>0</v>
      </c>
      <c r="Z52" s="13">
        <v>0</v>
      </c>
      <c r="AA52" s="13">
        <v>0</v>
      </c>
      <c r="AB52" s="13">
        <v>0</v>
      </c>
      <c r="AC52" s="60">
        <f t="shared" si="44"/>
        <v>0</v>
      </c>
      <c r="AD52" s="61">
        <f t="shared" si="40"/>
        <v>0</v>
      </c>
      <c r="AE52" s="6"/>
      <c r="AG52" s="8">
        <v>7</v>
      </c>
      <c r="AH52" s="7" t="s">
        <v>34</v>
      </c>
      <c r="AI52" s="376"/>
      <c r="AJ52" s="376"/>
      <c r="AK52" s="376"/>
      <c r="AL52" s="376"/>
      <c r="AM52" s="376"/>
      <c r="AN52" s="376"/>
      <c r="AO52" s="376"/>
      <c r="AP52" s="70">
        <f>'Year 2'!AU52</f>
        <v>0</v>
      </c>
      <c r="AQ52" s="13">
        <v>0</v>
      </c>
      <c r="AR52" s="13">
        <v>0</v>
      </c>
      <c r="AS52" s="13">
        <v>0</v>
      </c>
      <c r="AT52" s="44">
        <f t="shared" si="41"/>
        <v>0</v>
      </c>
      <c r="AU52" s="45">
        <f t="shared" si="42"/>
        <v>0</v>
      </c>
    </row>
    <row r="53" spans="1:134" x14ac:dyDescent="0.35">
      <c r="A53" s="8">
        <v>8</v>
      </c>
      <c r="B53" s="7" t="s">
        <v>35</v>
      </c>
      <c r="C53" s="376"/>
      <c r="D53" s="376"/>
      <c r="E53" s="376"/>
      <c r="F53" s="376"/>
      <c r="G53" s="376"/>
      <c r="H53" s="376"/>
      <c r="I53" s="376"/>
      <c r="J53" s="13">
        <v>0</v>
      </c>
      <c r="K53" s="13">
        <v>0</v>
      </c>
      <c r="L53" s="13">
        <v>0</v>
      </c>
      <c r="M53" s="15">
        <f t="shared" si="43"/>
        <v>0</v>
      </c>
      <c r="N53" s="6"/>
      <c r="P53" s="8">
        <v>8</v>
      </c>
      <c r="Q53" s="7" t="s">
        <v>35</v>
      </c>
      <c r="R53" s="376"/>
      <c r="S53" s="376"/>
      <c r="T53" s="376"/>
      <c r="U53" s="376"/>
      <c r="V53" s="376"/>
      <c r="W53" s="376"/>
      <c r="X53" s="376"/>
      <c r="Y53" s="95">
        <f>'Year 2'!AU53</f>
        <v>0</v>
      </c>
      <c r="Z53" s="13">
        <v>0</v>
      </c>
      <c r="AA53" s="13">
        <v>0</v>
      </c>
      <c r="AB53" s="13">
        <v>0</v>
      </c>
      <c r="AC53" s="60">
        <f t="shared" si="44"/>
        <v>0</v>
      </c>
      <c r="AD53" s="61">
        <f t="shared" si="40"/>
        <v>0</v>
      </c>
      <c r="AE53" s="6"/>
      <c r="AG53" s="8">
        <v>8</v>
      </c>
      <c r="AH53" s="7" t="s">
        <v>35</v>
      </c>
      <c r="AI53" s="376"/>
      <c r="AJ53" s="376"/>
      <c r="AK53" s="376"/>
      <c r="AL53" s="376"/>
      <c r="AM53" s="376"/>
      <c r="AN53" s="376"/>
      <c r="AO53" s="376"/>
      <c r="AP53" s="70">
        <f>'Year 2'!AU53</f>
        <v>0</v>
      </c>
      <c r="AQ53" s="13">
        <v>0</v>
      </c>
      <c r="AR53" s="13">
        <v>0</v>
      </c>
      <c r="AS53" s="13">
        <v>0</v>
      </c>
      <c r="AT53" s="44">
        <f t="shared" si="41"/>
        <v>0</v>
      </c>
      <c r="AU53" s="45">
        <f t="shared" si="42"/>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2'!AU54</f>
        <v>0</v>
      </c>
      <c r="Z54" s="13">
        <v>0</v>
      </c>
      <c r="AA54" s="13">
        <v>0</v>
      </c>
      <c r="AB54" s="13">
        <v>0</v>
      </c>
      <c r="AC54" s="60">
        <f t="shared" si="44"/>
        <v>0</v>
      </c>
      <c r="AD54" s="61">
        <f t="shared" si="40"/>
        <v>0</v>
      </c>
      <c r="AE54" s="6"/>
      <c r="AG54" s="8">
        <v>9</v>
      </c>
      <c r="AH54" s="7" t="s">
        <v>49</v>
      </c>
      <c r="AI54" s="376"/>
      <c r="AJ54" s="376"/>
      <c r="AK54" s="376"/>
      <c r="AL54" s="376"/>
      <c r="AM54" s="376"/>
      <c r="AN54" s="376"/>
      <c r="AO54" s="376"/>
      <c r="AP54" s="70">
        <f>'Year 2'!AU54</f>
        <v>0</v>
      </c>
      <c r="AQ54" s="13">
        <v>0</v>
      </c>
      <c r="AR54" s="13">
        <v>0</v>
      </c>
      <c r="AS54" s="13">
        <v>0</v>
      </c>
      <c r="AT54" s="44">
        <f t="shared" si="41"/>
        <v>0</v>
      </c>
      <c r="AU54" s="45">
        <f t="shared" si="42"/>
        <v>0</v>
      </c>
    </row>
    <row r="55" spans="1:134" x14ac:dyDescent="0.35">
      <c r="A55" s="8">
        <v>10</v>
      </c>
      <c r="B55" s="77" t="s">
        <v>198</v>
      </c>
      <c r="C55" s="471"/>
      <c r="D55" s="471"/>
      <c r="E55" s="471"/>
      <c r="F55" s="471"/>
      <c r="G55" s="471"/>
      <c r="H55" s="471"/>
      <c r="I55" s="471"/>
      <c r="J55" s="13">
        <v>0</v>
      </c>
      <c r="K55" s="13">
        <v>0</v>
      </c>
      <c r="L55" s="13">
        <v>0</v>
      </c>
      <c r="M55" s="15">
        <f t="shared" si="43"/>
        <v>0</v>
      </c>
      <c r="N55" s="6"/>
      <c r="P55" s="8">
        <v>10</v>
      </c>
      <c r="Q55" s="77" t="s">
        <v>198</v>
      </c>
      <c r="R55" s="471"/>
      <c r="S55" s="471"/>
      <c r="T55" s="471"/>
      <c r="U55" s="471"/>
      <c r="V55" s="471"/>
      <c r="W55" s="471"/>
      <c r="X55" s="471"/>
      <c r="Y55" s="95">
        <f>'Year 2'!AU55</f>
        <v>0</v>
      </c>
      <c r="Z55" s="13">
        <v>0</v>
      </c>
      <c r="AA55" s="13">
        <v>0</v>
      </c>
      <c r="AB55" s="13">
        <v>0</v>
      </c>
      <c r="AC55" s="60">
        <f t="shared" si="44"/>
        <v>0</v>
      </c>
      <c r="AD55" s="61">
        <f t="shared" si="40"/>
        <v>0</v>
      </c>
      <c r="AE55" s="6"/>
      <c r="AG55" s="8">
        <v>10</v>
      </c>
      <c r="AH55" s="77" t="s">
        <v>198</v>
      </c>
      <c r="AI55" s="471"/>
      <c r="AJ55" s="471"/>
      <c r="AK55" s="471"/>
      <c r="AL55" s="471"/>
      <c r="AM55" s="471"/>
      <c r="AN55" s="471"/>
      <c r="AO55" s="471"/>
      <c r="AP55" s="70">
        <f>'Year 2'!AU55</f>
        <v>0</v>
      </c>
      <c r="AQ55" s="13">
        <v>0</v>
      </c>
      <c r="AR55" s="13">
        <v>0</v>
      </c>
      <c r="AS55" s="13">
        <v>0</v>
      </c>
      <c r="AT55" s="44">
        <f t="shared" si="41"/>
        <v>0</v>
      </c>
      <c r="AU55" s="45">
        <f t="shared" si="42"/>
        <v>0</v>
      </c>
    </row>
    <row r="56" spans="1:134" x14ac:dyDescent="0.35">
      <c r="A56" s="8">
        <v>11</v>
      </c>
      <c r="B56" s="77" t="s">
        <v>198</v>
      </c>
      <c r="C56" s="471"/>
      <c r="D56" s="471"/>
      <c r="E56" s="471"/>
      <c r="F56" s="471"/>
      <c r="G56" s="471"/>
      <c r="H56" s="471"/>
      <c r="I56" s="471"/>
      <c r="J56" s="13">
        <v>0</v>
      </c>
      <c r="K56" s="13">
        <v>0</v>
      </c>
      <c r="L56" s="13">
        <v>0</v>
      </c>
      <c r="M56" s="15">
        <f t="shared" si="43"/>
        <v>0</v>
      </c>
      <c r="N56" s="6"/>
      <c r="P56" s="8">
        <v>11</v>
      </c>
      <c r="Q56" s="77" t="s">
        <v>198</v>
      </c>
      <c r="R56" s="471"/>
      <c r="S56" s="471"/>
      <c r="T56" s="471"/>
      <c r="U56" s="471"/>
      <c r="V56" s="471"/>
      <c r="W56" s="471"/>
      <c r="X56" s="471"/>
      <c r="Y56" s="95">
        <f>'Year 2'!AU56</f>
        <v>0</v>
      </c>
      <c r="Z56" s="13">
        <v>0</v>
      </c>
      <c r="AA56" s="13">
        <v>0</v>
      </c>
      <c r="AB56" s="13">
        <v>0</v>
      </c>
      <c r="AC56" s="60">
        <f t="shared" si="44"/>
        <v>0</v>
      </c>
      <c r="AD56" s="61">
        <f t="shared" si="40"/>
        <v>0</v>
      </c>
      <c r="AE56" s="6"/>
      <c r="AG56" s="8">
        <v>11</v>
      </c>
      <c r="AH56" s="77" t="s">
        <v>198</v>
      </c>
      <c r="AI56" s="471"/>
      <c r="AJ56" s="471"/>
      <c r="AK56" s="471"/>
      <c r="AL56" s="471"/>
      <c r="AM56" s="471"/>
      <c r="AN56" s="471"/>
      <c r="AO56" s="471"/>
      <c r="AP56" s="70">
        <f>'Year 2'!AU56</f>
        <v>0</v>
      </c>
      <c r="AQ56" s="13">
        <v>0</v>
      </c>
      <c r="AR56" s="13">
        <v>0</v>
      </c>
      <c r="AS56" s="13">
        <v>0</v>
      </c>
      <c r="AT56" s="44">
        <f t="shared" si="41"/>
        <v>0</v>
      </c>
      <c r="AU56" s="45">
        <f t="shared" si="42"/>
        <v>0</v>
      </c>
    </row>
    <row r="57" spans="1:134" ht="16" thickBot="1" x14ac:dyDescent="0.4">
      <c r="A57" s="379" t="s">
        <v>36</v>
      </c>
      <c r="B57" s="380"/>
      <c r="C57" s="380"/>
      <c r="D57" s="380"/>
      <c r="E57" s="380"/>
      <c r="F57" s="380"/>
      <c r="G57" s="380"/>
      <c r="H57" s="380"/>
      <c r="I57" s="380"/>
      <c r="J57" s="22">
        <f>SUM(J46:J56)</f>
        <v>0</v>
      </c>
      <c r="K57" s="22">
        <f t="shared" ref="K57:L57" si="45">SUM(K46:K56)</f>
        <v>0</v>
      </c>
      <c r="L57" s="22">
        <f t="shared" si="45"/>
        <v>0</v>
      </c>
      <c r="M57" s="16">
        <f t="shared" si="43"/>
        <v>0</v>
      </c>
      <c r="N57" s="6"/>
      <c r="P57" s="379" t="s">
        <v>36</v>
      </c>
      <c r="Q57" s="380"/>
      <c r="R57" s="380"/>
      <c r="S57" s="380"/>
      <c r="T57" s="380"/>
      <c r="U57" s="380"/>
      <c r="V57" s="380"/>
      <c r="W57" s="380"/>
      <c r="X57" s="380"/>
      <c r="Y57" s="67">
        <f>SUM(Y46:Y56)</f>
        <v>0</v>
      </c>
      <c r="Z57" s="67">
        <f>SUM(Z46:Z56)</f>
        <v>0</v>
      </c>
      <c r="AA57" s="67">
        <f t="shared" ref="AA57:AD57" si="46">SUM(AA46:AA56)</f>
        <v>0</v>
      </c>
      <c r="AB57" s="67">
        <f t="shared" si="46"/>
        <v>0</v>
      </c>
      <c r="AC57" s="67">
        <f t="shared" si="46"/>
        <v>0</v>
      </c>
      <c r="AD57" s="59">
        <f t="shared" si="46"/>
        <v>0</v>
      </c>
      <c r="AE57" s="6"/>
      <c r="AG57" s="379" t="s">
        <v>36</v>
      </c>
      <c r="AH57" s="380"/>
      <c r="AI57" s="380"/>
      <c r="AJ57" s="380"/>
      <c r="AK57" s="380"/>
      <c r="AL57" s="380"/>
      <c r="AM57" s="380"/>
      <c r="AN57" s="380"/>
      <c r="AO57" s="380"/>
      <c r="AP57" s="42">
        <f>SUM(AP46:AP56)</f>
        <v>0</v>
      </c>
      <c r="AQ57" s="42">
        <f t="shared" ref="AQ57:AT57" si="47">SUM(AQ46:AQ56)</f>
        <v>0</v>
      </c>
      <c r="AR57" s="42">
        <f t="shared" si="47"/>
        <v>0</v>
      </c>
      <c r="AS57" s="42">
        <f t="shared" si="47"/>
        <v>0</v>
      </c>
      <c r="AT57" s="42">
        <f t="shared" si="47"/>
        <v>0</v>
      </c>
      <c r="AU57" s="43">
        <f t="shared" si="42"/>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106</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106</v>
      </c>
      <c r="AQ59" s="33" t="s">
        <v>204</v>
      </c>
      <c r="AR59" s="33" t="s">
        <v>15</v>
      </c>
      <c r="AS59" s="33" t="s">
        <v>16</v>
      </c>
      <c r="AT59" s="99" t="s">
        <v>206</v>
      </c>
      <c r="AU59" s="39" t="s">
        <v>252</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1'!$D$244</f>
        <v>0</v>
      </c>
      <c r="K60" s="17">
        <f>'Subaward 1'!$D$245</f>
        <v>0</v>
      </c>
      <c r="L60" s="17">
        <f>'Subaward 1'!$D$246</f>
        <v>0</v>
      </c>
      <c r="M60" s="15">
        <f t="shared" ref="M60:M70" si="48">SUM(J60:L60)</f>
        <v>0</v>
      </c>
      <c r="N60" s="6"/>
      <c r="O60" s="3"/>
      <c r="P60" s="11">
        <v>1</v>
      </c>
      <c r="Q60" s="393">
        <f>'Subaward 1'!$C$3</f>
        <v>0</v>
      </c>
      <c r="R60" s="393"/>
      <c r="S60" s="393"/>
      <c r="T60" s="393"/>
      <c r="U60" s="393"/>
      <c r="V60" s="393"/>
      <c r="W60" s="393"/>
      <c r="X60" s="393"/>
      <c r="Y60" s="95">
        <f>'Year 2'!$AU$60</f>
        <v>0</v>
      </c>
      <c r="Z60" s="64">
        <f>'Subaward 1'!$S$244</f>
        <v>0</v>
      </c>
      <c r="AA60" s="64">
        <f>'Subaward 1'!$S$245</f>
        <v>0</v>
      </c>
      <c r="AB60" s="64">
        <f>'Subaward 1'!$S$246</f>
        <v>0</v>
      </c>
      <c r="AC60" s="60">
        <f t="shared" ref="AC60:AC69" si="49">SUM(Z60:AB60)</f>
        <v>0</v>
      </c>
      <c r="AD60" s="61">
        <f t="shared" ref="AD60:AD69" si="50">M60-AC60</f>
        <v>0</v>
      </c>
      <c r="AE60" s="6"/>
      <c r="AF60" s="3"/>
      <c r="AG60" s="11">
        <v>1</v>
      </c>
      <c r="AH60" s="400">
        <f>'Subaward 1'!$C$3</f>
        <v>0</v>
      </c>
      <c r="AI60" s="400"/>
      <c r="AJ60" s="400"/>
      <c r="AK60" s="400"/>
      <c r="AL60" s="400"/>
      <c r="AM60" s="400"/>
      <c r="AN60" s="400"/>
      <c r="AO60" s="400"/>
      <c r="AP60" s="70">
        <f>'Year 2'!$AU$60</f>
        <v>0</v>
      </c>
      <c r="AQ60" s="52">
        <f>'Subaward 1'!$AI$244</f>
        <v>0</v>
      </c>
      <c r="AR60" s="52">
        <f>'Subaward 1'!$AI$245</f>
        <v>0</v>
      </c>
      <c r="AS60" s="52">
        <f>'Subaward 1'!$AI$246</f>
        <v>0</v>
      </c>
      <c r="AT60" s="44">
        <f t="shared" ref="AT60:AT69" si="51">SUM(AQ60:AS60)</f>
        <v>0</v>
      </c>
      <c r="AU60" s="45">
        <f t="shared" ref="AU60:AU70" si="52">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5">
      <c r="A61" s="11">
        <v>2</v>
      </c>
      <c r="B61" s="399">
        <f>'Subaward 2'!$C$3</f>
        <v>0</v>
      </c>
      <c r="C61" s="399"/>
      <c r="D61" s="399"/>
      <c r="E61" s="399"/>
      <c r="F61" s="399"/>
      <c r="G61" s="399"/>
      <c r="H61" s="399"/>
      <c r="I61" s="399"/>
      <c r="J61" s="17">
        <f>'Subaward 2'!$D$244</f>
        <v>0</v>
      </c>
      <c r="K61" s="17">
        <f>'Subaward 2'!$D$245</f>
        <v>0</v>
      </c>
      <c r="L61" s="17">
        <f>'Subaward 2'!$D$246</f>
        <v>0</v>
      </c>
      <c r="M61" s="15">
        <f t="shared" si="48"/>
        <v>0</v>
      </c>
      <c r="N61" s="6"/>
      <c r="O61" s="3"/>
      <c r="P61" s="11">
        <v>2</v>
      </c>
      <c r="Q61" s="393">
        <f>'Subaward 2'!$C$3</f>
        <v>0</v>
      </c>
      <c r="R61" s="393"/>
      <c r="S61" s="393"/>
      <c r="T61" s="393"/>
      <c r="U61" s="393"/>
      <c r="V61" s="393"/>
      <c r="W61" s="393"/>
      <c r="X61" s="393"/>
      <c r="Y61" s="95">
        <f>'Year 2'!$AU$60</f>
        <v>0</v>
      </c>
      <c r="Z61" s="64">
        <f>'Subaward 2'!$S$244</f>
        <v>0</v>
      </c>
      <c r="AA61" s="64">
        <f>'Subaward 2'!$S$245</f>
        <v>0</v>
      </c>
      <c r="AB61" s="64">
        <f>'Subaward 2'!$S$246</f>
        <v>0</v>
      </c>
      <c r="AC61" s="60">
        <f t="shared" si="49"/>
        <v>0</v>
      </c>
      <c r="AD61" s="61">
        <f t="shared" si="50"/>
        <v>0</v>
      </c>
      <c r="AE61" s="6"/>
      <c r="AF61" s="3"/>
      <c r="AG61" s="11">
        <v>2</v>
      </c>
      <c r="AH61" s="400">
        <f>'Subaward 2'!$C$3</f>
        <v>0</v>
      </c>
      <c r="AI61" s="400"/>
      <c r="AJ61" s="400"/>
      <c r="AK61" s="400"/>
      <c r="AL61" s="400"/>
      <c r="AM61" s="400"/>
      <c r="AN61" s="400"/>
      <c r="AO61" s="400"/>
      <c r="AP61" s="70">
        <f>'Year 2'!$AU$60</f>
        <v>0</v>
      </c>
      <c r="AQ61" s="52">
        <f>'Subaward 2'!$AI$244</f>
        <v>0</v>
      </c>
      <c r="AR61" s="52">
        <f>'Subaward 2'!$AI$245</f>
        <v>0</v>
      </c>
      <c r="AS61" s="52">
        <f>'Subaward 2'!$AI$246</f>
        <v>0</v>
      </c>
      <c r="AT61" s="44">
        <f t="shared" si="51"/>
        <v>0</v>
      </c>
      <c r="AU61" s="45">
        <f t="shared" si="52"/>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5">
      <c r="A62" s="11">
        <v>3</v>
      </c>
      <c r="B62" s="399">
        <f>'Subaward 3'!$C$3</f>
        <v>0</v>
      </c>
      <c r="C62" s="399"/>
      <c r="D62" s="399"/>
      <c r="E62" s="399"/>
      <c r="F62" s="399"/>
      <c r="G62" s="399"/>
      <c r="H62" s="399"/>
      <c r="I62" s="399"/>
      <c r="J62" s="17">
        <f>'Subaward 3'!$D$244</f>
        <v>0</v>
      </c>
      <c r="K62" s="17">
        <f>'Subaward 3'!$D$245</f>
        <v>0</v>
      </c>
      <c r="L62" s="17">
        <f>'Subaward 3'!$D$246</f>
        <v>0</v>
      </c>
      <c r="M62" s="15">
        <f t="shared" si="48"/>
        <v>0</v>
      </c>
      <c r="N62" s="6"/>
      <c r="O62" s="3"/>
      <c r="P62" s="11">
        <v>3</v>
      </c>
      <c r="Q62" s="393">
        <f>'Subaward 3'!$C$3</f>
        <v>0</v>
      </c>
      <c r="R62" s="393"/>
      <c r="S62" s="393"/>
      <c r="T62" s="393"/>
      <c r="U62" s="393"/>
      <c r="V62" s="393"/>
      <c r="W62" s="393"/>
      <c r="X62" s="393"/>
      <c r="Y62" s="95">
        <f>'Year 2'!$AU$60</f>
        <v>0</v>
      </c>
      <c r="Z62" s="64">
        <f>'Subaward 3'!$S$244</f>
        <v>0</v>
      </c>
      <c r="AA62" s="64">
        <f>'Subaward 3'!$S$245</f>
        <v>0</v>
      </c>
      <c r="AB62" s="64">
        <f>'Subaward 3'!$S$246</f>
        <v>0</v>
      </c>
      <c r="AC62" s="60">
        <f t="shared" si="49"/>
        <v>0</v>
      </c>
      <c r="AD62" s="61">
        <f t="shared" si="50"/>
        <v>0</v>
      </c>
      <c r="AE62" s="6"/>
      <c r="AF62" s="3"/>
      <c r="AG62" s="11">
        <v>3</v>
      </c>
      <c r="AH62" s="400">
        <f>'Subaward 3'!$C$3</f>
        <v>0</v>
      </c>
      <c r="AI62" s="400"/>
      <c r="AJ62" s="400"/>
      <c r="AK62" s="400"/>
      <c r="AL62" s="400"/>
      <c r="AM62" s="400"/>
      <c r="AN62" s="400"/>
      <c r="AO62" s="400"/>
      <c r="AP62" s="70">
        <f>'Year 2'!$AU$60</f>
        <v>0</v>
      </c>
      <c r="AQ62" s="52">
        <f>'Subaward 3'!$AI$244</f>
        <v>0</v>
      </c>
      <c r="AR62" s="52">
        <f>'Subaward 3'!$AI$245</f>
        <v>0</v>
      </c>
      <c r="AS62" s="52">
        <f>'Subaward 3'!$AI$246</f>
        <v>0</v>
      </c>
      <c r="AT62" s="44">
        <f t="shared" si="51"/>
        <v>0</v>
      </c>
      <c r="AU62" s="45">
        <f t="shared" si="52"/>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5">
      <c r="A63" s="11">
        <v>4</v>
      </c>
      <c r="B63" s="399">
        <f>'Subaward 4'!$C$3</f>
        <v>0</v>
      </c>
      <c r="C63" s="399"/>
      <c r="D63" s="399"/>
      <c r="E63" s="399"/>
      <c r="F63" s="399"/>
      <c r="G63" s="399"/>
      <c r="H63" s="399"/>
      <c r="I63" s="399"/>
      <c r="J63" s="17">
        <f>'Subaward 4'!$D$244</f>
        <v>0</v>
      </c>
      <c r="K63" s="17">
        <f>'Subaward 4'!$D$245</f>
        <v>0</v>
      </c>
      <c r="L63" s="17">
        <f>'Subaward 4'!$D$246</f>
        <v>0</v>
      </c>
      <c r="M63" s="15">
        <f t="shared" si="48"/>
        <v>0</v>
      </c>
      <c r="N63" s="6"/>
      <c r="O63" s="3"/>
      <c r="P63" s="11">
        <v>4</v>
      </c>
      <c r="Q63" s="393">
        <f>'Subaward 4'!$C$3</f>
        <v>0</v>
      </c>
      <c r="R63" s="393"/>
      <c r="S63" s="393"/>
      <c r="T63" s="393"/>
      <c r="U63" s="393"/>
      <c r="V63" s="393"/>
      <c r="W63" s="393"/>
      <c r="X63" s="393"/>
      <c r="Y63" s="95">
        <f>'Year 2'!$AU$60</f>
        <v>0</v>
      </c>
      <c r="Z63" s="64">
        <f>'Subaward 4'!$S$244</f>
        <v>0</v>
      </c>
      <c r="AA63" s="64">
        <f>'Subaward 4'!$S$245</f>
        <v>0</v>
      </c>
      <c r="AB63" s="64">
        <f>'Subaward 4'!$S$246</f>
        <v>0</v>
      </c>
      <c r="AC63" s="60">
        <f t="shared" si="49"/>
        <v>0</v>
      </c>
      <c r="AD63" s="61">
        <f t="shared" si="50"/>
        <v>0</v>
      </c>
      <c r="AE63" s="6"/>
      <c r="AF63" s="3"/>
      <c r="AG63" s="11">
        <v>4</v>
      </c>
      <c r="AH63" s="400">
        <f>'Subaward 4'!$C$3</f>
        <v>0</v>
      </c>
      <c r="AI63" s="400"/>
      <c r="AJ63" s="400"/>
      <c r="AK63" s="400"/>
      <c r="AL63" s="400"/>
      <c r="AM63" s="400"/>
      <c r="AN63" s="400"/>
      <c r="AO63" s="400"/>
      <c r="AP63" s="70">
        <f>'Year 2'!$AU$60</f>
        <v>0</v>
      </c>
      <c r="AQ63" s="52">
        <f>'Subaward 4'!$AI$244</f>
        <v>0</v>
      </c>
      <c r="AR63" s="52">
        <f>'Subaward 4'!$AI$245</f>
        <v>0</v>
      </c>
      <c r="AS63" s="52">
        <f>'Subaward 4'!$AI$246</f>
        <v>0</v>
      </c>
      <c r="AT63" s="44">
        <f t="shared" si="51"/>
        <v>0</v>
      </c>
      <c r="AU63" s="45">
        <f t="shared" si="52"/>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5'!$D$244</f>
        <v>0</v>
      </c>
      <c r="K64" s="17">
        <f>'Subaward 5'!$D$245</f>
        <v>0</v>
      </c>
      <c r="L64" s="17">
        <f>'Subaward 5'!$D$246</f>
        <v>0</v>
      </c>
      <c r="M64" s="15">
        <f t="shared" si="48"/>
        <v>0</v>
      </c>
      <c r="N64" s="6"/>
      <c r="O64" s="3"/>
      <c r="P64" s="11">
        <v>5</v>
      </c>
      <c r="Q64" s="393">
        <f>'Subaward 5'!$C$3</f>
        <v>0</v>
      </c>
      <c r="R64" s="393"/>
      <c r="S64" s="393"/>
      <c r="T64" s="393"/>
      <c r="U64" s="393"/>
      <c r="V64" s="393"/>
      <c r="W64" s="393"/>
      <c r="X64" s="393"/>
      <c r="Y64" s="95">
        <f>'Year 2'!$AU$60</f>
        <v>0</v>
      </c>
      <c r="Z64" s="64">
        <f>'Subaward 5'!$S$244</f>
        <v>0</v>
      </c>
      <c r="AA64" s="64">
        <f>'Subaward 5'!$S$245</f>
        <v>0</v>
      </c>
      <c r="AB64" s="64">
        <f>'Subaward 5'!$S$246</f>
        <v>0</v>
      </c>
      <c r="AC64" s="60">
        <f t="shared" si="49"/>
        <v>0</v>
      </c>
      <c r="AD64" s="61">
        <f t="shared" si="50"/>
        <v>0</v>
      </c>
      <c r="AE64" s="6"/>
      <c r="AF64" s="3"/>
      <c r="AG64" s="11">
        <v>5</v>
      </c>
      <c r="AH64" s="400">
        <f>'Subaward 5'!$C$3</f>
        <v>0</v>
      </c>
      <c r="AI64" s="400"/>
      <c r="AJ64" s="400"/>
      <c r="AK64" s="400"/>
      <c r="AL64" s="400"/>
      <c r="AM64" s="400"/>
      <c r="AN64" s="400"/>
      <c r="AO64" s="400"/>
      <c r="AP64" s="70">
        <f>'Year 2'!$AU$60</f>
        <v>0</v>
      </c>
      <c r="AQ64" s="52">
        <f>'Subaward 5'!$AI$244</f>
        <v>0</v>
      </c>
      <c r="AR64" s="52">
        <f>'Subaward 5'!$AI$245</f>
        <v>0</v>
      </c>
      <c r="AS64" s="52">
        <f>'Subaward 5'!$AI$246</f>
        <v>0</v>
      </c>
      <c r="AT64" s="44">
        <f t="shared" si="51"/>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6'!$D$244</f>
        <v>0</v>
      </c>
      <c r="K65" s="17">
        <f>'Subaward 6'!$D$245</f>
        <v>0</v>
      </c>
      <c r="L65" s="17">
        <f>'Subaward 6'!$D$246</f>
        <v>0</v>
      </c>
      <c r="M65" s="15">
        <f t="shared" si="48"/>
        <v>0</v>
      </c>
      <c r="N65" s="6"/>
      <c r="O65" s="3"/>
      <c r="P65" s="11">
        <v>6</v>
      </c>
      <c r="Q65" s="393">
        <f>'Subaward 6'!$C$3</f>
        <v>0</v>
      </c>
      <c r="R65" s="393"/>
      <c r="S65" s="393"/>
      <c r="T65" s="393"/>
      <c r="U65" s="393"/>
      <c r="V65" s="393"/>
      <c r="W65" s="393"/>
      <c r="X65" s="393"/>
      <c r="Y65" s="95">
        <f>'Year 2'!$AU$60</f>
        <v>0</v>
      </c>
      <c r="Z65" s="64">
        <f>'Subaward 6'!$S$244</f>
        <v>0</v>
      </c>
      <c r="AA65" s="64">
        <f>'Subaward 6'!$S$245</f>
        <v>0</v>
      </c>
      <c r="AB65" s="64">
        <f>'Subaward 6'!$S$246</f>
        <v>0</v>
      </c>
      <c r="AC65" s="60">
        <f t="shared" si="49"/>
        <v>0</v>
      </c>
      <c r="AD65" s="61">
        <f t="shared" si="50"/>
        <v>0</v>
      </c>
      <c r="AE65" s="6"/>
      <c r="AF65" s="3"/>
      <c r="AG65" s="11">
        <v>6</v>
      </c>
      <c r="AH65" s="400">
        <f>'Subaward 6'!$C$3</f>
        <v>0</v>
      </c>
      <c r="AI65" s="400"/>
      <c r="AJ65" s="400"/>
      <c r="AK65" s="400"/>
      <c r="AL65" s="400"/>
      <c r="AM65" s="400"/>
      <c r="AN65" s="400"/>
      <c r="AO65" s="400"/>
      <c r="AP65" s="70">
        <f>'Year 2'!$AU$60</f>
        <v>0</v>
      </c>
      <c r="AQ65" s="52">
        <f>'Subaward 6'!$AI$244</f>
        <v>0</v>
      </c>
      <c r="AR65" s="52">
        <f>'Subaward 6'!$AI$245</f>
        <v>0</v>
      </c>
      <c r="AS65" s="52">
        <f>'Subaward 6'!$AI$246</f>
        <v>0</v>
      </c>
      <c r="AT65" s="44">
        <f t="shared" si="51"/>
        <v>0</v>
      </c>
      <c r="AU65" s="45">
        <f t="shared" si="52"/>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7'!$D$244</f>
        <v>0</v>
      </c>
      <c r="K66" s="17">
        <f>'Subaward 7'!$D$245</f>
        <v>0</v>
      </c>
      <c r="L66" s="17">
        <f>'Subaward 7'!$D$246</f>
        <v>0</v>
      </c>
      <c r="M66" s="15">
        <f t="shared" si="48"/>
        <v>0</v>
      </c>
      <c r="N66" s="6"/>
      <c r="O66" s="3"/>
      <c r="P66" s="11">
        <v>7</v>
      </c>
      <c r="Q66" s="393">
        <f>'Subaward 7'!$C$3</f>
        <v>0</v>
      </c>
      <c r="R66" s="393"/>
      <c r="S66" s="393"/>
      <c r="T66" s="393"/>
      <c r="U66" s="393"/>
      <c r="V66" s="393"/>
      <c r="W66" s="393"/>
      <c r="X66" s="393"/>
      <c r="Y66" s="95">
        <f>'Year 2'!$AU$60</f>
        <v>0</v>
      </c>
      <c r="Z66" s="64">
        <f>'Subaward 7'!$S$244</f>
        <v>0</v>
      </c>
      <c r="AA66" s="64">
        <f>'Subaward 7'!$S$245</f>
        <v>0</v>
      </c>
      <c r="AB66" s="64">
        <f>'Subaward 7'!$S$246</f>
        <v>0</v>
      </c>
      <c r="AC66" s="60">
        <f t="shared" si="49"/>
        <v>0</v>
      </c>
      <c r="AD66" s="61">
        <f t="shared" si="50"/>
        <v>0</v>
      </c>
      <c r="AE66" s="6"/>
      <c r="AF66" s="3"/>
      <c r="AG66" s="11">
        <v>7</v>
      </c>
      <c r="AH66" s="400">
        <f>'Subaward 7'!$C$3</f>
        <v>0</v>
      </c>
      <c r="AI66" s="400"/>
      <c r="AJ66" s="400"/>
      <c r="AK66" s="400"/>
      <c r="AL66" s="400"/>
      <c r="AM66" s="400"/>
      <c r="AN66" s="400"/>
      <c r="AO66" s="400"/>
      <c r="AP66" s="70">
        <f>'Year 2'!$AU$60</f>
        <v>0</v>
      </c>
      <c r="AQ66" s="52">
        <f>'Subaward 7'!$AI$244</f>
        <v>0</v>
      </c>
      <c r="AR66" s="52">
        <f>'Subaward 7'!$AI$245</f>
        <v>0</v>
      </c>
      <c r="AS66" s="52">
        <f>'Subaward 7'!$AI$246</f>
        <v>0</v>
      </c>
      <c r="AT66" s="44">
        <f t="shared" si="51"/>
        <v>0</v>
      </c>
      <c r="AU66" s="45">
        <f t="shared" si="52"/>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8'!$D$244</f>
        <v>0</v>
      </c>
      <c r="K67" s="17">
        <f>'Subaward 8'!$D$245</f>
        <v>0</v>
      </c>
      <c r="L67" s="17">
        <f>'Subaward 8'!$D$246</f>
        <v>0</v>
      </c>
      <c r="M67" s="15">
        <f t="shared" si="48"/>
        <v>0</v>
      </c>
      <c r="N67" s="6"/>
      <c r="O67" s="3"/>
      <c r="P67" s="11">
        <v>8</v>
      </c>
      <c r="Q67" s="393">
        <f>'Subaward 8'!$C$3</f>
        <v>0</v>
      </c>
      <c r="R67" s="393"/>
      <c r="S67" s="393"/>
      <c r="T67" s="393"/>
      <c r="U67" s="393"/>
      <c r="V67" s="393"/>
      <c r="W67" s="393"/>
      <c r="X67" s="393"/>
      <c r="Y67" s="95">
        <f>'Year 2'!$AU$60</f>
        <v>0</v>
      </c>
      <c r="Z67" s="64">
        <f>'Subaward 8'!$S$244</f>
        <v>0</v>
      </c>
      <c r="AA67" s="64">
        <f>'Subaward 8'!$S$245</f>
        <v>0</v>
      </c>
      <c r="AB67" s="64">
        <f>'Subaward 8'!$S$246</f>
        <v>0</v>
      </c>
      <c r="AC67" s="60">
        <f t="shared" si="49"/>
        <v>0</v>
      </c>
      <c r="AD67" s="61">
        <f t="shared" si="50"/>
        <v>0</v>
      </c>
      <c r="AE67" s="6"/>
      <c r="AF67" s="3"/>
      <c r="AG67" s="11">
        <v>8</v>
      </c>
      <c r="AH67" s="400">
        <f>'Subaward 8'!$C$3</f>
        <v>0</v>
      </c>
      <c r="AI67" s="400"/>
      <c r="AJ67" s="400"/>
      <c r="AK67" s="400"/>
      <c r="AL67" s="400"/>
      <c r="AM67" s="400"/>
      <c r="AN67" s="400"/>
      <c r="AO67" s="400"/>
      <c r="AP67" s="70">
        <f>'Year 2'!$AU$60</f>
        <v>0</v>
      </c>
      <c r="AQ67" s="52">
        <f>'Subaward 8'!$AI$244</f>
        <v>0</v>
      </c>
      <c r="AR67" s="52">
        <f>'Subaward 8'!$AI$245</f>
        <v>0</v>
      </c>
      <c r="AS67" s="52">
        <f>'Subaward 8'!$AI$246</f>
        <v>0</v>
      </c>
      <c r="AT67" s="44">
        <f t="shared" si="51"/>
        <v>0</v>
      </c>
      <c r="AU67" s="45">
        <f t="shared" si="52"/>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9'!$D$244</f>
        <v>0</v>
      </c>
      <c r="K68" s="17">
        <f>'Subaward 9'!$D$245</f>
        <v>0</v>
      </c>
      <c r="L68" s="17">
        <f>'Subaward 9'!$D$246</f>
        <v>0</v>
      </c>
      <c r="M68" s="15">
        <f t="shared" si="48"/>
        <v>0</v>
      </c>
      <c r="N68" s="6"/>
      <c r="O68" s="3"/>
      <c r="P68" s="11">
        <v>9</v>
      </c>
      <c r="Q68" s="393">
        <f>'Subaward 9'!$C$3</f>
        <v>0</v>
      </c>
      <c r="R68" s="393"/>
      <c r="S68" s="393"/>
      <c r="T68" s="393"/>
      <c r="U68" s="393"/>
      <c r="V68" s="393"/>
      <c r="W68" s="393"/>
      <c r="X68" s="393"/>
      <c r="Y68" s="95">
        <f>'Year 2'!$AU$60</f>
        <v>0</v>
      </c>
      <c r="Z68" s="64">
        <f>'Subaward 9'!$S$244</f>
        <v>0</v>
      </c>
      <c r="AA68" s="64">
        <f>'Subaward 9'!$S$245</f>
        <v>0</v>
      </c>
      <c r="AB68" s="64">
        <f>'Subaward 9'!$S$246</f>
        <v>0</v>
      </c>
      <c r="AC68" s="60">
        <f t="shared" si="49"/>
        <v>0</v>
      </c>
      <c r="AD68" s="61">
        <f t="shared" si="50"/>
        <v>0</v>
      </c>
      <c r="AE68" s="6"/>
      <c r="AF68" s="3"/>
      <c r="AG68" s="11">
        <v>9</v>
      </c>
      <c r="AH68" s="400">
        <f>'Subaward 9'!$C$3</f>
        <v>0</v>
      </c>
      <c r="AI68" s="400"/>
      <c r="AJ68" s="400"/>
      <c r="AK68" s="400"/>
      <c r="AL68" s="400"/>
      <c r="AM68" s="400"/>
      <c r="AN68" s="400"/>
      <c r="AO68" s="400"/>
      <c r="AP68" s="70">
        <f>'Year 2'!$AU$60</f>
        <v>0</v>
      </c>
      <c r="AQ68" s="52">
        <f>'Subaward 9'!$AI$244</f>
        <v>0</v>
      </c>
      <c r="AR68" s="52">
        <f>'Subaward 9'!$AI$245</f>
        <v>0</v>
      </c>
      <c r="AS68" s="52">
        <f>'Subaward 9'!$AI$246</f>
        <v>0</v>
      </c>
      <c r="AT68" s="44">
        <f t="shared" si="51"/>
        <v>0</v>
      </c>
      <c r="AU68" s="45">
        <f t="shared" si="52"/>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10'!$D$244</f>
        <v>0</v>
      </c>
      <c r="K69" s="17">
        <f>'Subaward 10'!$D$245</f>
        <v>0</v>
      </c>
      <c r="L69" s="17">
        <f>'Subaward 10'!$D$246</f>
        <v>0</v>
      </c>
      <c r="M69" s="15">
        <f t="shared" si="48"/>
        <v>0</v>
      </c>
      <c r="N69" s="6"/>
      <c r="O69" s="3"/>
      <c r="P69" s="11">
        <v>10</v>
      </c>
      <c r="Q69" s="393">
        <f>'Subaward 10'!$C$3</f>
        <v>0</v>
      </c>
      <c r="R69" s="393"/>
      <c r="S69" s="393"/>
      <c r="T69" s="393"/>
      <c r="U69" s="393"/>
      <c r="V69" s="393"/>
      <c r="W69" s="393"/>
      <c r="X69" s="393"/>
      <c r="Y69" s="95">
        <f>'Year 2'!$AU$60</f>
        <v>0</v>
      </c>
      <c r="Z69" s="64">
        <f>'Subaward 10'!$S$244</f>
        <v>0</v>
      </c>
      <c r="AA69" s="64">
        <f>'Subaward 10'!$S$245</f>
        <v>0</v>
      </c>
      <c r="AB69" s="64">
        <f>'Subaward 10'!$S$246</f>
        <v>0</v>
      </c>
      <c r="AC69" s="60">
        <f t="shared" si="49"/>
        <v>0</v>
      </c>
      <c r="AD69" s="61">
        <f t="shared" si="50"/>
        <v>0</v>
      </c>
      <c r="AE69" s="6"/>
      <c r="AF69" s="3"/>
      <c r="AG69" s="11">
        <v>10</v>
      </c>
      <c r="AH69" s="400">
        <f>'Subaward 10'!$C$3</f>
        <v>0</v>
      </c>
      <c r="AI69" s="400"/>
      <c r="AJ69" s="400"/>
      <c r="AK69" s="400"/>
      <c r="AL69" s="400"/>
      <c r="AM69" s="400"/>
      <c r="AN69" s="400"/>
      <c r="AO69" s="400"/>
      <c r="AP69" s="70">
        <f>'Year 2'!$AU$60</f>
        <v>0</v>
      </c>
      <c r="AQ69" s="52">
        <f>'Subaward 10'!$AI$244</f>
        <v>0</v>
      </c>
      <c r="AR69" s="52">
        <f>'Subaward 10'!$AI$245</f>
        <v>0</v>
      </c>
      <c r="AS69" s="52">
        <f>'Subaward 10'!$AI$246</f>
        <v>0</v>
      </c>
      <c r="AT69" s="44">
        <f t="shared" si="51"/>
        <v>0</v>
      </c>
      <c r="AU69" s="45">
        <f t="shared" si="52"/>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3">SUM(K60:K69)</f>
        <v>0</v>
      </c>
      <c r="L70" s="82">
        <f t="shared" si="53"/>
        <v>0</v>
      </c>
      <c r="M70" s="16">
        <f t="shared" si="48"/>
        <v>0</v>
      </c>
      <c r="N70" s="6"/>
      <c r="O70" s="3"/>
      <c r="P70" s="374" t="s">
        <v>137</v>
      </c>
      <c r="Q70" s="375"/>
      <c r="R70" s="375"/>
      <c r="S70" s="375"/>
      <c r="T70" s="375"/>
      <c r="U70" s="375"/>
      <c r="V70" s="375"/>
      <c r="W70" s="375"/>
      <c r="X70" s="375"/>
      <c r="Y70" s="84">
        <f t="shared" ref="Y70:AD70" si="54">SUM(Y60:Y69)</f>
        <v>0</v>
      </c>
      <c r="Z70" s="84">
        <f t="shared" si="54"/>
        <v>0</v>
      </c>
      <c r="AA70" s="84">
        <f t="shared" si="54"/>
        <v>0</v>
      </c>
      <c r="AB70" s="84">
        <f t="shared" si="54"/>
        <v>0</v>
      </c>
      <c r="AC70" s="84">
        <f>SUM(AC60:AC69)</f>
        <v>0</v>
      </c>
      <c r="AD70" s="112">
        <f t="shared" si="54"/>
        <v>0</v>
      </c>
      <c r="AE70" s="6"/>
      <c r="AF70" s="3"/>
      <c r="AG70" s="374" t="s">
        <v>137</v>
      </c>
      <c r="AH70" s="375"/>
      <c r="AI70" s="375"/>
      <c r="AJ70" s="375"/>
      <c r="AK70" s="375"/>
      <c r="AL70" s="375"/>
      <c r="AM70" s="375"/>
      <c r="AN70" s="375"/>
      <c r="AO70" s="375"/>
      <c r="AP70" s="83">
        <f>SUM(AP60:AP69)</f>
        <v>0</v>
      </c>
      <c r="AQ70" s="83">
        <f>SUM(AQ60:AQ69)</f>
        <v>0</v>
      </c>
      <c r="AR70" s="83">
        <f t="shared" ref="AR70:AT70" si="55">SUM(AR60:AR69)</f>
        <v>0</v>
      </c>
      <c r="AS70" s="83">
        <f>SUM(AS60:AS69)</f>
        <v>0</v>
      </c>
      <c r="AT70" s="83">
        <f t="shared" si="55"/>
        <v>0</v>
      </c>
      <c r="AU70" s="43">
        <f t="shared" si="52"/>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2'!AU72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2'!AU72</f>
        <v>0</v>
      </c>
      <c r="AQ72" s="53">
        <f>SUM(AQ70, AQ57, AQ43, AQ37, AO30)</f>
        <v>0</v>
      </c>
      <c r="AR72" s="53">
        <f>SUM(AR70, AR57, AR43, AR37, AR30)</f>
        <v>0</v>
      </c>
      <c r="AS72" s="53">
        <f>SUM(AS70, AS57, AS43, AS37, AS30, )</f>
        <v>0</v>
      </c>
      <c r="AT72" s="53">
        <f t="shared" ref="AT72" si="56">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2'!AU73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2'!AU73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106</v>
      </c>
      <c r="Z75" s="89" t="s">
        <v>73</v>
      </c>
      <c r="AA75" s="386" t="s">
        <v>4</v>
      </c>
      <c r="AB75" s="386"/>
      <c r="AC75" s="99" t="s">
        <v>18</v>
      </c>
      <c r="AD75" s="39" t="s">
        <v>109</v>
      </c>
      <c r="AE75" s="32"/>
      <c r="AG75" s="372" t="s">
        <v>95</v>
      </c>
      <c r="AH75" s="373"/>
      <c r="AI75" s="373"/>
      <c r="AJ75" s="373"/>
      <c r="AK75" s="373"/>
      <c r="AL75" s="373"/>
      <c r="AM75" s="373"/>
      <c r="AN75" s="373"/>
      <c r="AO75" s="373"/>
      <c r="AP75" s="99" t="s">
        <v>106</v>
      </c>
      <c r="AQ75" s="89" t="s">
        <v>205</v>
      </c>
      <c r="AR75" s="386" t="s">
        <v>4</v>
      </c>
      <c r="AS75" s="386"/>
      <c r="AT75" s="99" t="s">
        <v>207</v>
      </c>
      <c r="AU75" s="39" t="s">
        <v>252</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2'!AU76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2'!AU76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2'!AU78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2'!AU78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222</v>
      </c>
      <c r="C81" s="409"/>
      <c r="D81" s="257">
        <f>$J$78</f>
        <v>0</v>
      </c>
      <c r="F81" s="3"/>
      <c r="G81" s="3"/>
      <c r="O81" s="74"/>
      <c r="P81" s="440" t="s">
        <v>222</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223</v>
      </c>
      <c r="C82" s="406"/>
      <c r="D82" s="259">
        <f>$K$78</f>
        <v>0</v>
      </c>
      <c r="F82" s="3"/>
      <c r="G82" s="3"/>
      <c r="O82" s="74"/>
      <c r="P82" s="446" t="s">
        <v>223</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129</v>
      </c>
      <c r="C83" s="406"/>
      <c r="D83" s="259">
        <f>$L$78</f>
        <v>0</v>
      </c>
      <c r="F83" s="3"/>
      <c r="G83" s="3"/>
      <c r="O83" s="74"/>
      <c r="P83" s="446" t="s">
        <v>129</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224</v>
      </c>
      <c r="C84" s="406"/>
      <c r="D84" s="259">
        <f>$K$78+$L$78</f>
        <v>0</v>
      </c>
      <c r="F84" s="3"/>
      <c r="G84" s="3"/>
      <c r="O84" s="74"/>
      <c r="P84" s="446" t="s">
        <v>224</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225</v>
      </c>
      <c r="C85" s="406"/>
      <c r="D85" s="259">
        <f>$M$78</f>
        <v>0</v>
      </c>
      <c r="F85" s="3"/>
      <c r="G85" s="3"/>
      <c r="O85" s="74"/>
      <c r="P85" s="446" t="s">
        <v>225</v>
      </c>
      <c r="Q85" s="445"/>
      <c r="R85" s="406"/>
      <c r="S85" s="260">
        <f>AC78</f>
        <v>0</v>
      </c>
      <c r="T85" s="401" t="s">
        <v>103</v>
      </c>
      <c r="U85" s="401"/>
      <c r="V85" s="115">
        <f>D85-S85</f>
        <v>0</v>
      </c>
      <c r="W85" s="478"/>
      <c r="X85" s="478"/>
      <c r="Y85" s="452"/>
      <c r="Z85" s="452"/>
      <c r="AA85" s="452"/>
      <c r="AF85" s="74"/>
      <c r="AG85" s="446" t="s">
        <v>263</v>
      </c>
      <c r="AH85" s="406"/>
      <c r="AI85" s="491">
        <f>AT78</f>
        <v>0</v>
      </c>
      <c r="AJ85" s="492"/>
      <c r="AK85" s="401" t="s">
        <v>264</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ez/K+NweLa+Sh5OQscNxtk3tCrIoFb2D37Qs4kfSUmWvvJrTMpqpb4/6s5u+p763+xYXQxHOh2nJuQVhFGpUzw==" saltValue="XsT0rZHaTWt4VFDZekp84g==" spinCount="100000" sheet="1" formatCells="0" formatColumns="0" formatRows="0" insertColumns="0"/>
  <mergeCells count="298">
    <mergeCell ref="C56:I56"/>
    <mergeCell ref="A57:I57"/>
    <mergeCell ref="A59:I59"/>
    <mergeCell ref="A43:I43"/>
    <mergeCell ref="A45:I45"/>
    <mergeCell ref="A25:B25"/>
    <mergeCell ref="C25:D25"/>
    <mergeCell ref="A30:E30"/>
    <mergeCell ref="C17:D17"/>
    <mergeCell ref="C55:I55"/>
    <mergeCell ref="A27:B27"/>
    <mergeCell ref="C27:D27"/>
    <mergeCell ref="B42:I42"/>
    <mergeCell ref="B34:I34"/>
    <mergeCell ref="B35:I35"/>
    <mergeCell ref="B36:I36"/>
    <mergeCell ref="B40:I40"/>
    <mergeCell ref="B41:I41"/>
    <mergeCell ref="C53:I53"/>
    <mergeCell ref="C54:I54"/>
    <mergeCell ref="C50:I50"/>
    <mergeCell ref="C52:I52"/>
    <mergeCell ref="C28:D28"/>
    <mergeCell ref="A33:I33"/>
    <mergeCell ref="C47:I47"/>
    <mergeCell ref="A37:I37"/>
    <mergeCell ref="A39:I39"/>
    <mergeCell ref="C51:I51"/>
    <mergeCell ref="C49:I49"/>
    <mergeCell ref="C48:I48"/>
    <mergeCell ref="P32:AC32"/>
    <mergeCell ref="P59:X59"/>
    <mergeCell ref="A6:B6"/>
    <mergeCell ref="A7:B7"/>
    <mergeCell ref="A8:B8"/>
    <mergeCell ref="C13:D13"/>
    <mergeCell ref="C12:D12"/>
    <mergeCell ref="C14:D14"/>
    <mergeCell ref="C46:I46"/>
    <mergeCell ref="C15:D15"/>
    <mergeCell ref="A23:B23"/>
    <mergeCell ref="C23:D23"/>
    <mergeCell ref="A22:B22"/>
    <mergeCell ref="A18:B18"/>
    <mergeCell ref="A19:B19"/>
    <mergeCell ref="C22:D22"/>
    <mergeCell ref="A24:B24"/>
    <mergeCell ref="C24:D24"/>
    <mergeCell ref="A26:B26"/>
    <mergeCell ref="B82:C82"/>
    <mergeCell ref="A76:I76"/>
    <mergeCell ref="K76:L76"/>
    <mergeCell ref="P78:X78"/>
    <mergeCell ref="A75:I75"/>
    <mergeCell ref="A78:I78"/>
    <mergeCell ref="B81:C81"/>
    <mergeCell ref="A70:I70"/>
    <mergeCell ref="B60:I60"/>
    <mergeCell ref="B61:I61"/>
    <mergeCell ref="B62:I62"/>
    <mergeCell ref="B69:I69"/>
    <mergeCell ref="A72:I72"/>
    <mergeCell ref="A73:I73"/>
    <mergeCell ref="B66:I66"/>
    <mergeCell ref="B67:I67"/>
    <mergeCell ref="B68:I68"/>
    <mergeCell ref="B63:I63"/>
    <mergeCell ref="B64:I64"/>
    <mergeCell ref="B65:I65"/>
    <mergeCell ref="C16:D16"/>
    <mergeCell ref="C18:D18"/>
    <mergeCell ref="A3:M3"/>
    <mergeCell ref="P3:AD3"/>
    <mergeCell ref="AG3:AU3"/>
    <mergeCell ref="A4:M4"/>
    <mergeCell ref="P4:AD4"/>
    <mergeCell ref="AG4:AU4"/>
    <mergeCell ref="H5:M5"/>
    <mergeCell ref="P5:Q5"/>
    <mergeCell ref="R5:V5"/>
    <mergeCell ref="X5:AD5"/>
    <mergeCell ref="AG5:AH5"/>
    <mergeCell ref="A5:B5"/>
    <mergeCell ref="C5:F5"/>
    <mergeCell ref="A29:M29"/>
    <mergeCell ref="P29:AD29"/>
    <mergeCell ref="AG29:AU29"/>
    <mergeCell ref="P30:T30"/>
    <mergeCell ref="AG30:AK30"/>
    <mergeCell ref="A32:M32"/>
    <mergeCell ref="P22:Q22"/>
    <mergeCell ref="R22:S22"/>
    <mergeCell ref="AG22:AH22"/>
    <mergeCell ref="P23:Q23"/>
    <mergeCell ref="R23:S23"/>
    <mergeCell ref="AG23:AH23"/>
    <mergeCell ref="P24:Q24"/>
    <mergeCell ref="R24:S24"/>
    <mergeCell ref="AG24:AH24"/>
    <mergeCell ref="P25:Q25"/>
    <mergeCell ref="R25:S25"/>
    <mergeCell ref="AG25:AH25"/>
    <mergeCell ref="AI23:AJ23"/>
    <mergeCell ref="AI25:AJ25"/>
    <mergeCell ref="AI22:AJ22"/>
    <mergeCell ref="AI24:AJ24"/>
    <mergeCell ref="C26:D26"/>
    <mergeCell ref="P43:X43"/>
    <mergeCell ref="AG43:AO43"/>
    <mergeCell ref="P45:X45"/>
    <mergeCell ref="AG45:AO45"/>
    <mergeCell ref="AI27:AJ27"/>
    <mergeCell ref="AI26:AJ26"/>
    <mergeCell ref="P26:Q26"/>
    <mergeCell ref="R26:S26"/>
    <mergeCell ref="AG26:AH26"/>
    <mergeCell ref="P27:Q27"/>
    <mergeCell ref="R27:S27"/>
    <mergeCell ref="AG27:AH27"/>
    <mergeCell ref="R28:S28"/>
    <mergeCell ref="AI28:AJ28"/>
    <mergeCell ref="P37:X37"/>
    <mergeCell ref="AG37:AO37"/>
    <mergeCell ref="P39:X39"/>
    <mergeCell ref="AG39:AO39"/>
    <mergeCell ref="Q40:X40"/>
    <mergeCell ref="AH40:AO40"/>
    <mergeCell ref="Q41:X41"/>
    <mergeCell ref="AH41:AO41"/>
    <mergeCell ref="Q42:X42"/>
    <mergeCell ref="AH42:AO42"/>
    <mergeCell ref="Q69:X69"/>
    <mergeCell ref="AH69:AO69"/>
    <mergeCell ref="P70:X70"/>
    <mergeCell ref="AG70:AO70"/>
    <mergeCell ref="R46:X46"/>
    <mergeCell ref="AI46:AO46"/>
    <mergeCell ref="R47:X47"/>
    <mergeCell ref="AI47:AO47"/>
    <mergeCell ref="R48:X48"/>
    <mergeCell ref="AI48:AO48"/>
    <mergeCell ref="R49:X49"/>
    <mergeCell ref="AI49:AO49"/>
    <mergeCell ref="R50:X50"/>
    <mergeCell ref="AI50:AO50"/>
    <mergeCell ref="R51:X51"/>
    <mergeCell ref="AI51:AO51"/>
    <mergeCell ref="R52:X52"/>
    <mergeCell ref="AI52:AO52"/>
    <mergeCell ref="R53:X53"/>
    <mergeCell ref="Q64:X64"/>
    <mergeCell ref="AH64:AO64"/>
    <mergeCell ref="Q65:X65"/>
    <mergeCell ref="AH65:AO65"/>
    <mergeCell ref="Q66:X66"/>
    <mergeCell ref="AH66:AO66"/>
    <mergeCell ref="Q67:X67"/>
    <mergeCell ref="AH67:AO67"/>
    <mergeCell ref="Q68:X68"/>
    <mergeCell ref="AH68:AO68"/>
    <mergeCell ref="P76:X76"/>
    <mergeCell ref="AA76:AB76"/>
    <mergeCell ref="AG76:AO76"/>
    <mergeCell ref="AR76:AS76"/>
    <mergeCell ref="P72:X72"/>
    <mergeCell ref="AG72:AO72"/>
    <mergeCell ref="J73:M73"/>
    <mergeCell ref="P73:X73"/>
    <mergeCell ref="Z73:AC73"/>
    <mergeCell ref="AG73:AO73"/>
    <mergeCell ref="AQ73:AT73"/>
    <mergeCell ref="K75:L75"/>
    <mergeCell ref="P75:X75"/>
    <mergeCell ref="AA75:AB75"/>
    <mergeCell ref="AG75:AO75"/>
    <mergeCell ref="AR75:AS75"/>
    <mergeCell ref="AI86:AJ86"/>
    <mergeCell ref="AI87:AJ87"/>
    <mergeCell ref="B86:C86"/>
    <mergeCell ref="B87:C87"/>
    <mergeCell ref="P86:R86"/>
    <mergeCell ref="AG86:AH86"/>
    <mergeCell ref="P87:R87"/>
    <mergeCell ref="AG87:AH87"/>
    <mergeCell ref="AK83:AL83"/>
    <mergeCell ref="AK84:AL84"/>
    <mergeCell ref="AK85:AL85"/>
    <mergeCell ref="AI83:AJ83"/>
    <mergeCell ref="AI84:AJ84"/>
    <mergeCell ref="AI85:AJ85"/>
    <mergeCell ref="P83:R83"/>
    <mergeCell ref="T83:U83"/>
    <mergeCell ref="X83:Y83"/>
    <mergeCell ref="AG83:AH83"/>
    <mergeCell ref="B84:C84"/>
    <mergeCell ref="B85:C85"/>
    <mergeCell ref="B83:C83"/>
    <mergeCell ref="AI5:AM5"/>
    <mergeCell ref="AO5:AU5"/>
    <mergeCell ref="C6:M6"/>
    <mergeCell ref="P6:Q6"/>
    <mergeCell ref="R6:AD6"/>
    <mergeCell ref="AG6:AH6"/>
    <mergeCell ref="AI6:AU6"/>
    <mergeCell ref="C7:M7"/>
    <mergeCell ref="P7:Q7"/>
    <mergeCell ref="R7:AD7"/>
    <mergeCell ref="AG7:AH7"/>
    <mergeCell ref="AI7:AU7"/>
    <mergeCell ref="C8:M8"/>
    <mergeCell ref="P8:Q8"/>
    <mergeCell ref="R8:AD8"/>
    <mergeCell ref="AG8:AH8"/>
    <mergeCell ref="AI8:AU8"/>
    <mergeCell ref="A10:M10"/>
    <mergeCell ref="P10:AD10"/>
    <mergeCell ref="AG10:AU10"/>
    <mergeCell ref="R11:S11"/>
    <mergeCell ref="AI11:AJ11"/>
    <mergeCell ref="C11:D11"/>
    <mergeCell ref="R12:S12"/>
    <mergeCell ref="AI12:AJ12"/>
    <mergeCell ref="R13:S13"/>
    <mergeCell ref="AI13:AJ13"/>
    <mergeCell ref="R14:S14"/>
    <mergeCell ref="AI14:AJ14"/>
    <mergeCell ref="R15:S15"/>
    <mergeCell ref="AI15:AJ15"/>
    <mergeCell ref="R16:S16"/>
    <mergeCell ref="AI16:AJ16"/>
    <mergeCell ref="R17:S17"/>
    <mergeCell ref="AI17:AJ17"/>
    <mergeCell ref="P18:Q18"/>
    <mergeCell ref="R18:S18"/>
    <mergeCell ref="AG18:AH18"/>
    <mergeCell ref="P19:Q19"/>
    <mergeCell ref="R19:S19"/>
    <mergeCell ref="AG19:AH19"/>
    <mergeCell ref="A21:M21"/>
    <mergeCell ref="P21:AC21"/>
    <mergeCell ref="AG21:AT21"/>
    <mergeCell ref="AI19:AJ19"/>
    <mergeCell ref="AI18:AJ18"/>
    <mergeCell ref="C19:D19"/>
    <mergeCell ref="AG32:AT32"/>
    <mergeCell ref="P33:X33"/>
    <mergeCell ref="AG33:AO33"/>
    <mergeCell ref="Q34:X34"/>
    <mergeCell ref="AH34:AO34"/>
    <mergeCell ref="Q35:X35"/>
    <mergeCell ref="AH35:AO35"/>
    <mergeCell ref="Q36:X36"/>
    <mergeCell ref="AH36:AO36"/>
    <mergeCell ref="AI53:AO53"/>
    <mergeCell ref="R54:X54"/>
    <mergeCell ref="AI54:AO54"/>
    <mergeCell ref="R55:X55"/>
    <mergeCell ref="AI55:AO55"/>
    <mergeCell ref="R56:X56"/>
    <mergeCell ref="AI56:AO56"/>
    <mergeCell ref="P57:X57"/>
    <mergeCell ref="AG57:AO57"/>
    <mergeCell ref="AG59:AO59"/>
    <mergeCell ref="Q60:X60"/>
    <mergeCell ref="AH60:AO60"/>
    <mergeCell ref="Q61:X61"/>
    <mergeCell ref="AH61:AO61"/>
    <mergeCell ref="Q62:X62"/>
    <mergeCell ref="AH62:AO62"/>
    <mergeCell ref="Q63:X63"/>
    <mergeCell ref="AH63:AO63"/>
    <mergeCell ref="AG78:AO78"/>
    <mergeCell ref="P81:R81"/>
    <mergeCell ref="T81:U81"/>
    <mergeCell ref="X81:Y81"/>
    <mergeCell ref="AG81:AH81"/>
    <mergeCell ref="AP81:AQ81"/>
    <mergeCell ref="P82:R82"/>
    <mergeCell ref="T82:U82"/>
    <mergeCell ref="X82:AA82"/>
    <mergeCell ref="AG82:AH82"/>
    <mergeCell ref="AP82:AS82"/>
    <mergeCell ref="AI81:AJ81"/>
    <mergeCell ref="AI82:AJ82"/>
    <mergeCell ref="AK81:AL81"/>
    <mergeCell ref="AK82:AL82"/>
    <mergeCell ref="AP83:AQ83"/>
    <mergeCell ref="AR83:AS83"/>
    <mergeCell ref="P84:R84"/>
    <mergeCell ref="T84:U84"/>
    <mergeCell ref="AG84:AH84"/>
    <mergeCell ref="P85:R85"/>
    <mergeCell ref="T85:U85"/>
    <mergeCell ref="W85:X85"/>
    <mergeCell ref="Y85:AA85"/>
    <mergeCell ref="AG85:AH85"/>
    <mergeCell ref="AO85:AP85"/>
    <mergeCell ref="AQ85:AS85"/>
  </mergeCells>
  <dataValidations xWindow="442" yWindow="797" count="1">
    <dataValidation allowBlank="1" showErrorMessage="1" sqref="C18:D18 AI18:AJ18 R18:S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ED231"/>
  <sheetViews>
    <sheetView zoomScale="60" zoomScaleNormal="6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251</v>
      </c>
      <c r="Q3" s="473"/>
      <c r="R3" s="473"/>
      <c r="S3" s="473"/>
      <c r="T3" s="473"/>
      <c r="U3" s="473"/>
      <c r="V3" s="473"/>
      <c r="W3" s="473"/>
      <c r="X3" s="473"/>
      <c r="Y3" s="473"/>
      <c r="Z3" s="473"/>
      <c r="AA3" s="473"/>
      <c r="AB3" s="473"/>
      <c r="AC3" s="473"/>
      <c r="AD3" s="474"/>
      <c r="AG3" s="483" t="s">
        <v>266</v>
      </c>
      <c r="AH3" s="484"/>
      <c r="AI3" s="484"/>
      <c r="AJ3" s="484"/>
      <c r="AK3" s="484"/>
      <c r="AL3" s="484"/>
      <c r="AM3" s="484"/>
      <c r="AN3" s="484"/>
      <c r="AO3" s="484"/>
      <c r="AP3" s="484"/>
      <c r="AQ3" s="484"/>
      <c r="AR3" s="484"/>
      <c r="AS3" s="484"/>
      <c r="AT3" s="484"/>
      <c r="AU3" s="485"/>
    </row>
    <row r="4" spans="1:47" s="96" customFormat="1" x14ac:dyDescent="0.35">
      <c r="A4" s="365" t="s">
        <v>7</v>
      </c>
      <c r="B4" s="366"/>
      <c r="C4" s="366"/>
      <c r="D4" s="366"/>
      <c r="E4" s="366"/>
      <c r="F4" s="366"/>
      <c r="G4" s="366"/>
      <c r="H4" s="366"/>
      <c r="I4" s="366"/>
      <c r="J4" s="366"/>
      <c r="K4" s="366"/>
      <c r="L4" s="366"/>
      <c r="M4" s="436"/>
      <c r="P4" s="365" t="s">
        <v>45</v>
      </c>
      <c r="Q4" s="366"/>
      <c r="R4" s="366"/>
      <c r="S4" s="366"/>
      <c r="T4" s="366"/>
      <c r="U4" s="366"/>
      <c r="V4" s="366"/>
      <c r="W4" s="366"/>
      <c r="X4" s="366"/>
      <c r="Y4" s="366"/>
      <c r="Z4" s="366"/>
      <c r="AA4" s="366"/>
      <c r="AB4" s="366"/>
      <c r="AC4" s="366"/>
      <c r="AD4" s="436"/>
      <c r="AG4" s="365" t="s">
        <v>45</v>
      </c>
      <c r="AH4" s="366"/>
      <c r="AI4" s="366"/>
      <c r="AJ4" s="366"/>
      <c r="AK4" s="366"/>
      <c r="AL4" s="366"/>
      <c r="AM4" s="366"/>
      <c r="AN4" s="366"/>
      <c r="AO4" s="366"/>
      <c r="AP4" s="366"/>
      <c r="AQ4" s="366"/>
      <c r="AR4" s="366"/>
      <c r="AS4" s="366"/>
      <c r="AT4" s="366"/>
      <c r="AU4" s="436"/>
    </row>
    <row r="5" spans="1:47" s="96" customFormat="1" x14ac:dyDescent="0.35">
      <c r="A5" s="365" t="s">
        <v>226</v>
      </c>
      <c r="B5" s="366"/>
      <c r="C5" s="413"/>
      <c r="D5" s="413"/>
      <c r="E5" s="413"/>
      <c r="F5" s="413"/>
      <c r="G5" s="100" t="s">
        <v>227</v>
      </c>
      <c r="H5" s="413"/>
      <c r="I5" s="413"/>
      <c r="J5" s="413"/>
      <c r="K5" s="413"/>
      <c r="L5" s="413"/>
      <c r="M5" s="420"/>
      <c r="P5" s="365" t="s">
        <v>226</v>
      </c>
      <c r="Q5" s="366"/>
      <c r="R5" s="413"/>
      <c r="S5" s="413"/>
      <c r="T5" s="413"/>
      <c r="U5" s="413"/>
      <c r="V5" s="413"/>
      <c r="W5" s="100" t="s">
        <v>227</v>
      </c>
      <c r="X5" s="413"/>
      <c r="Y5" s="413"/>
      <c r="Z5" s="413"/>
      <c r="AA5" s="413"/>
      <c r="AB5" s="413"/>
      <c r="AC5" s="413"/>
      <c r="AD5" s="420"/>
      <c r="AG5" s="365" t="s">
        <v>226</v>
      </c>
      <c r="AH5" s="366"/>
      <c r="AI5" s="413"/>
      <c r="AJ5" s="413"/>
      <c r="AK5" s="413"/>
      <c r="AL5" s="413"/>
      <c r="AM5" s="413"/>
      <c r="AN5" s="100" t="s">
        <v>227</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252</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252</v>
      </c>
      <c r="AM11" s="88" t="s">
        <v>164</v>
      </c>
      <c r="AN11" s="88" t="s">
        <v>64</v>
      </c>
      <c r="AO11" s="31" t="s">
        <v>144</v>
      </c>
      <c r="AP11" s="101" t="s">
        <v>76</v>
      </c>
      <c r="AQ11" s="88" t="s">
        <v>77</v>
      </c>
      <c r="AR11" s="31" t="s">
        <v>78</v>
      </c>
      <c r="AS11" s="88" t="s">
        <v>143</v>
      </c>
      <c r="AT11" s="31" t="s">
        <v>206</v>
      </c>
      <c r="AU11" s="38" t="s">
        <v>255</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3'!AU12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3'!AU12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3'!AU13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3'!AU13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3'!AU14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3'!AU14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3'!AU15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3'!AU15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3'!AU16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3'!AU16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3'!AU17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3'!AU17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3'!AU18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3'!AU18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252</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252</v>
      </c>
      <c r="AM22" s="88" t="s">
        <v>164</v>
      </c>
      <c r="AN22" s="88" t="s">
        <v>64</v>
      </c>
      <c r="AO22" s="31" t="s">
        <v>144</v>
      </c>
      <c r="AP22" s="101" t="s">
        <v>76</v>
      </c>
      <c r="AQ22" s="88" t="s">
        <v>77</v>
      </c>
      <c r="AR22" s="31" t="s">
        <v>78</v>
      </c>
      <c r="AS22" s="88" t="s">
        <v>143</v>
      </c>
      <c r="AT22" s="31" t="s">
        <v>206</v>
      </c>
      <c r="AU22" s="38" t="s">
        <v>255</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3'!AU23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3'!AU23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4">SUM(F24:G24)</f>
        <v>0</v>
      </c>
      <c r="I24" s="13">
        <v>0</v>
      </c>
      <c r="J24" s="13">
        <v>0</v>
      </c>
      <c r="K24" s="14">
        <f t="shared" ref="K24" si="15">SUM(I24:J24)</f>
        <v>0</v>
      </c>
      <c r="L24" s="13">
        <v>0</v>
      </c>
      <c r="M24" s="15">
        <f t="shared" ref="M24:M27" si="16">SUM(H24, K24, L24)</f>
        <v>0</v>
      </c>
      <c r="N24" s="6"/>
      <c r="P24" s="365">
        <v>0</v>
      </c>
      <c r="Q24" s="366"/>
      <c r="R24" s="366" t="s">
        <v>20</v>
      </c>
      <c r="S24" s="366"/>
      <c r="T24" s="100"/>
      <c r="U24" s="93">
        <f>'Year 3'!AU24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5">
        <v>0</v>
      </c>
      <c r="AH24" s="366"/>
      <c r="AI24" s="366" t="s">
        <v>20</v>
      </c>
      <c r="AJ24" s="366"/>
      <c r="AK24" s="100"/>
      <c r="AL24" s="72">
        <f>'Year 3'!AU24</f>
        <v>0</v>
      </c>
      <c r="AM24" s="13">
        <v>0</v>
      </c>
      <c r="AN24" s="13">
        <v>0</v>
      </c>
      <c r="AO24" s="44">
        <f t="shared" ref="AO24:AO27" si="19">SUM(AM24:AN24)</f>
        <v>0</v>
      </c>
      <c r="AP24" s="13">
        <v>0</v>
      </c>
      <c r="AQ24" s="13">
        <v>0</v>
      </c>
      <c r="AR24" s="44">
        <f t="shared" ref="AR24:AR27" si="20">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6"/>
        <v>0</v>
      </c>
      <c r="N25" s="6"/>
      <c r="P25" s="365">
        <v>0</v>
      </c>
      <c r="Q25" s="366"/>
      <c r="R25" s="366" t="s">
        <v>21</v>
      </c>
      <c r="S25" s="366"/>
      <c r="T25" s="100"/>
      <c r="U25" s="93">
        <f>'Year 3'!AU25</f>
        <v>0</v>
      </c>
      <c r="V25" s="13">
        <v>0</v>
      </c>
      <c r="W25" s="13">
        <v>0</v>
      </c>
      <c r="X25" s="60">
        <f t="shared" si="17"/>
        <v>0</v>
      </c>
      <c r="Y25" s="13">
        <v>0</v>
      </c>
      <c r="Z25" s="13">
        <v>0</v>
      </c>
      <c r="AA25" s="60">
        <f>SUM(Y25:Z25)</f>
        <v>0</v>
      </c>
      <c r="AB25" s="13">
        <v>0</v>
      </c>
      <c r="AC25" s="60">
        <f t="shared" si="18"/>
        <v>0</v>
      </c>
      <c r="AD25" s="61">
        <f>M25-AC25</f>
        <v>0</v>
      </c>
      <c r="AE25" s="6"/>
      <c r="AG25" s="365">
        <v>0</v>
      </c>
      <c r="AH25" s="366"/>
      <c r="AI25" s="366" t="s">
        <v>21</v>
      </c>
      <c r="AJ25" s="366"/>
      <c r="AK25" s="100"/>
      <c r="AL25" s="72">
        <f>'Year 3'!AU25</f>
        <v>0</v>
      </c>
      <c r="AM25" s="13">
        <v>0</v>
      </c>
      <c r="AN25" s="13">
        <v>0</v>
      </c>
      <c r="AO25" s="44">
        <f t="shared" si="19"/>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4"/>
        <v>0</v>
      </c>
      <c r="I26" s="13">
        <v>0</v>
      </c>
      <c r="J26" s="13">
        <v>0</v>
      </c>
      <c r="K26" s="14">
        <f>SUM(I26:J26)</f>
        <v>0</v>
      </c>
      <c r="L26" s="13">
        <v>0</v>
      </c>
      <c r="M26" s="15">
        <f t="shared" si="16"/>
        <v>0</v>
      </c>
      <c r="N26" s="6"/>
      <c r="P26" s="365">
        <v>0</v>
      </c>
      <c r="Q26" s="366"/>
      <c r="R26" s="366" t="s">
        <v>22</v>
      </c>
      <c r="S26" s="366"/>
      <c r="T26" s="100"/>
      <c r="U26" s="93">
        <f>'Year 3'!AU26</f>
        <v>0</v>
      </c>
      <c r="V26" s="13">
        <v>0</v>
      </c>
      <c r="W26" s="13">
        <v>0</v>
      </c>
      <c r="X26" s="60">
        <f t="shared" si="17"/>
        <v>0</v>
      </c>
      <c r="Y26" s="13">
        <v>0</v>
      </c>
      <c r="Z26" s="13">
        <v>0</v>
      </c>
      <c r="AA26" s="60">
        <f t="shared" ref="AA26:AA27" si="21">SUM(Y26:Z26)</f>
        <v>0</v>
      </c>
      <c r="AB26" s="13">
        <v>0</v>
      </c>
      <c r="AC26" s="60">
        <f t="shared" si="18"/>
        <v>0</v>
      </c>
      <c r="AD26" s="61">
        <f>M26-AC26</f>
        <v>0</v>
      </c>
      <c r="AE26" s="6"/>
      <c r="AG26" s="365">
        <v>0</v>
      </c>
      <c r="AH26" s="366"/>
      <c r="AI26" s="366" t="s">
        <v>22</v>
      </c>
      <c r="AJ26" s="366"/>
      <c r="AK26" s="100"/>
      <c r="AL26" s="72">
        <f>'Year 3'!AU26</f>
        <v>0</v>
      </c>
      <c r="AM26" s="13">
        <v>0</v>
      </c>
      <c r="AN26" s="13">
        <v>0</v>
      </c>
      <c r="AO26" s="44">
        <f t="shared" si="19"/>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4"/>
        <v>0</v>
      </c>
      <c r="I27" s="13">
        <v>0</v>
      </c>
      <c r="J27" s="13">
        <v>0</v>
      </c>
      <c r="K27" s="14">
        <f>SUM(I27:J27)</f>
        <v>0</v>
      </c>
      <c r="L27" s="13">
        <v>0</v>
      </c>
      <c r="M27" s="15">
        <f t="shared" si="16"/>
        <v>0</v>
      </c>
      <c r="N27" s="6"/>
      <c r="P27" s="365">
        <v>0</v>
      </c>
      <c r="Q27" s="366"/>
      <c r="R27" s="366" t="s">
        <v>23</v>
      </c>
      <c r="S27" s="366"/>
      <c r="T27" s="100"/>
      <c r="U27" s="93">
        <f>'Year 3'!AU27</f>
        <v>0</v>
      </c>
      <c r="V27" s="13">
        <v>0</v>
      </c>
      <c r="W27" s="13">
        <v>0</v>
      </c>
      <c r="X27" s="60">
        <f t="shared" si="17"/>
        <v>0</v>
      </c>
      <c r="Y27" s="13">
        <v>0</v>
      </c>
      <c r="Z27" s="13">
        <v>0</v>
      </c>
      <c r="AA27" s="60">
        <f t="shared" si="21"/>
        <v>0</v>
      </c>
      <c r="AB27" s="13">
        <v>0</v>
      </c>
      <c r="AC27" s="60">
        <f t="shared" si="18"/>
        <v>0</v>
      </c>
      <c r="AD27" s="61">
        <f>M27-AC27</f>
        <v>0</v>
      </c>
      <c r="AE27" s="6"/>
      <c r="AG27" s="365">
        <v>0</v>
      </c>
      <c r="AH27" s="366"/>
      <c r="AI27" s="366" t="s">
        <v>23</v>
      </c>
      <c r="AJ27" s="366"/>
      <c r="AK27" s="100"/>
      <c r="AL27" s="72">
        <f>'Year 3'!AU27</f>
        <v>0</v>
      </c>
      <c r="AM27" s="13">
        <v>0</v>
      </c>
      <c r="AN27" s="13">
        <v>0</v>
      </c>
      <c r="AO27" s="44">
        <f t="shared" si="19"/>
        <v>0</v>
      </c>
      <c r="AP27" s="13">
        <v>0</v>
      </c>
      <c r="AQ27" s="13">
        <v>0</v>
      </c>
      <c r="AR27" s="44">
        <f t="shared" si="20"/>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174</v>
      </c>
      <c r="Q28" s="107"/>
      <c r="R28" s="369">
        <f>SUM(P23:Q27)</f>
        <v>0</v>
      </c>
      <c r="S28" s="369"/>
      <c r="T28" s="105"/>
      <c r="U28" s="67">
        <f>SUM(U23:U27)</f>
        <v>0</v>
      </c>
      <c r="V28" s="67">
        <f>SUM(V23:V27)</f>
        <v>0</v>
      </c>
      <c r="W28" s="67">
        <f t="shared" ref="W28:AB28" si="23">SUM(W23:W27)</f>
        <v>0</v>
      </c>
      <c r="X28" s="67">
        <f t="shared" si="23"/>
        <v>0</v>
      </c>
      <c r="Y28" s="67">
        <f>SUM(Y23:Y27)</f>
        <v>0</v>
      </c>
      <c r="Z28" s="67">
        <f t="shared" ref="Z28" si="24">SUM(Z23:Z27)</f>
        <v>0</v>
      </c>
      <c r="AA28" s="67">
        <f>SUM(AA23:AA27)</f>
        <v>0</v>
      </c>
      <c r="AB28" s="67">
        <f t="shared" si="23"/>
        <v>0</v>
      </c>
      <c r="AC28" s="67">
        <f>SUM(AC23:AC27)</f>
        <v>0</v>
      </c>
      <c r="AD28" s="59">
        <f>SUM(AD23:AD27)</f>
        <v>0</v>
      </c>
      <c r="AE28" s="6"/>
      <c r="AG28" s="4" t="s">
        <v>174</v>
      </c>
      <c r="AH28" s="107"/>
      <c r="AI28" s="421">
        <f>SUM(AG23:AH27)</f>
        <v>0</v>
      </c>
      <c r="AJ28" s="421"/>
      <c r="AK28" s="105"/>
      <c r="AL28" s="42">
        <f>SUM(AL23:AL27)</f>
        <v>0</v>
      </c>
      <c r="AM28" s="42">
        <f>SUM(AM23:AM27)</f>
        <v>0</v>
      </c>
      <c r="AN28" s="42">
        <f t="shared" ref="AN28:AU28" si="25">SUM(AN23:AN27)</f>
        <v>0</v>
      </c>
      <c r="AO28" s="42">
        <f>SUM(AO23:AO27)</f>
        <v>0</v>
      </c>
      <c r="AP28" s="42">
        <f>SUM(AP23:AP27)</f>
        <v>0</v>
      </c>
      <c r="AQ28" s="42">
        <f t="shared" ref="AQ28:AS28" si="26">SUM(AQ23:AQ27)</f>
        <v>0</v>
      </c>
      <c r="AR28" s="42">
        <f t="shared" si="26"/>
        <v>0</v>
      </c>
      <c r="AS28" s="42">
        <f t="shared" si="26"/>
        <v>0</v>
      </c>
      <c r="AT28" s="42">
        <f>SUM(AT23:AT27)</f>
        <v>0</v>
      </c>
      <c r="AU28" s="43">
        <f t="shared" si="25"/>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60" t="s">
        <v>180</v>
      </c>
      <c r="Q30" s="461"/>
      <c r="R30" s="461"/>
      <c r="S30" s="461"/>
      <c r="T30" s="461"/>
      <c r="U30" s="62">
        <f>SUM(U28, U19)</f>
        <v>0</v>
      </c>
      <c r="V30" s="62">
        <f>SUM(V28, V19)</f>
        <v>0</v>
      </c>
      <c r="W30" s="62">
        <f t="shared" ref="W30" si="29">SUM(W28, W19)</f>
        <v>0</v>
      </c>
      <c r="X30" s="62">
        <f>SUM(X28, X19)</f>
        <v>0</v>
      </c>
      <c r="Y30" s="62">
        <f>SUM(Y28, Y19)</f>
        <v>0</v>
      </c>
      <c r="Z30" s="62">
        <f t="shared" ref="Z30:AB30" si="30">SUM(Z28, Z19)</f>
        <v>0</v>
      </c>
      <c r="AA30" s="62">
        <f t="shared" si="30"/>
        <v>0</v>
      </c>
      <c r="AB30" s="62">
        <f t="shared" si="30"/>
        <v>0</v>
      </c>
      <c r="AC30" s="62">
        <f>SUM(AC28, AC19)</f>
        <v>0</v>
      </c>
      <c r="AD30" s="63">
        <f>SUM(AD28, AD19)</f>
        <v>0</v>
      </c>
      <c r="AE30" s="6"/>
      <c r="AG30" s="460" t="s">
        <v>180</v>
      </c>
      <c r="AH30" s="461"/>
      <c r="AI30" s="461"/>
      <c r="AJ30" s="461"/>
      <c r="AK30" s="461"/>
      <c r="AL30" s="46">
        <f>SUM(AL28, AL19)</f>
        <v>0</v>
      </c>
      <c r="AM30" s="46">
        <f>SUM(AM28, AM19)</f>
        <v>0</v>
      </c>
      <c r="AN30" s="46">
        <f t="shared" ref="AN30" si="31">SUM(AN28, AN19)</f>
        <v>0</v>
      </c>
      <c r="AO30" s="46">
        <f>SUM(AO28, AO19)</f>
        <v>0</v>
      </c>
      <c r="AP30" s="46">
        <f>SUM(AP28, AP19)</f>
        <v>0</v>
      </c>
      <c r="AQ30" s="46">
        <f t="shared" ref="AQ30:AS30" si="32">SUM(AQ28, AQ19)</f>
        <v>0</v>
      </c>
      <c r="AR30" s="46">
        <f t="shared" si="32"/>
        <v>0</v>
      </c>
      <c r="AS30" s="46">
        <f t="shared" si="32"/>
        <v>0</v>
      </c>
      <c r="AT30" s="46">
        <f>SUM(AT28, AT19)</f>
        <v>0</v>
      </c>
      <c r="AU30" s="47">
        <f t="shared" ref="AU30" si="33">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252</v>
      </c>
      <c r="Z33" s="88" t="s">
        <v>73</v>
      </c>
      <c r="AA33" s="88" t="s">
        <v>15</v>
      </c>
      <c r="AB33" s="88" t="s">
        <v>16</v>
      </c>
      <c r="AC33" s="108" t="s">
        <v>18</v>
      </c>
      <c r="AD33" s="38" t="s">
        <v>109</v>
      </c>
      <c r="AG33" s="381" t="s">
        <v>24</v>
      </c>
      <c r="AH33" s="382"/>
      <c r="AI33" s="382"/>
      <c r="AJ33" s="382"/>
      <c r="AK33" s="382"/>
      <c r="AL33" s="382"/>
      <c r="AM33" s="382"/>
      <c r="AN33" s="382"/>
      <c r="AO33" s="382"/>
      <c r="AP33" s="108" t="s">
        <v>252</v>
      </c>
      <c r="AQ33" s="88" t="s">
        <v>204</v>
      </c>
      <c r="AR33" s="88" t="s">
        <v>15</v>
      </c>
      <c r="AS33" s="88" t="s">
        <v>16</v>
      </c>
      <c r="AT33" s="108" t="s">
        <v>206</v>
      </c>
      <c r="AU33" s="38" t="s">
        <v>255</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3'!AU34</f>
        <v>0</v>
      </c>
      <c r="Z34" s="13">
        <v>0</v>
      </c>
      <c r="AA34" s="13">
        <v>0</v>
      </c>
      <c r="AB34" s="13">
        <v>0</v>
      </c>
      <c r="AC34" s="60">
        <f>SUM(Z34:AB34)</f>
        <v>0</v>
      </c>
      <c r="AD34" s="61">
        <f>M34-AC34</f>
        <v>0</v>
      </c>
      <c r="AE34" s="6"/>
      <c r="AG34" s="8">
        <v>1</v>
      </c>
      <c r="AH34" s="366"/>
      <c r="AI34" s="366"/>
      <c r="AJ34" s="366"/>
      <c r="AK34" s="366"/>
      <c r="AL34" s="366"/>
      <c r="AM34" s="366"/>
      <c r="AN34" s="366"/>
      <c r="AO34" s="366"/>
      <c r="AP34" s="70">
        <f>'Year 3'!AU34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3'!AU35</f>
        <v>0</v>
      </c>
      <c r="Z35" s="13">
        <v>0</v>
      </c>
      <c r="AA35" s="13">
        <v>0</v>
      </c>
      <c r="AB35" s="13">
        <v>0</v>
      </c>
      <c r="AC35" s="60">
        <f>SUM(Z35:AB35)</f>
        <v>0</v>
      </c>
      <c r="AD35" s="61">
        <f>M35-AC35</f>
        <v>0</v>
      </c>
      <c r="AE35" s="6"/>
      <c r="AG35" s="8">
        <v>2</v>
      </c>
      <c r="AH35" s="376"/>
      <c r="AI35" s="376"/>
      <c r="AJ35" s="376"/>
      <c r="AK35" s="376"/>
      <c r="AL35" s="376"/>
      <c r="AM35" s="376"/>
      <c r="AN35" s="376"/>
      <c r="AO35" s="376"/>
      <c r="AP35" s="70">
        <f>'Year 3'!AU35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3'!AU36</f>
        <v>0</v>
      </c>
      <c r="Z36" s="13">
        <v>0</v>
      </c>
      <c r="AA36" s="13">
        <v>0</v>
      </c>
      <c r="AB36" s="13">
        <v>0</v>
      </c>
      <c r="AC36" s="60">
        <f>SUM(Z36:AB36)</f>
        <v>0</v>
      </c>
      <c r="AD36" s="61">
        <f>M36-AC36</f>
        <v>0</v>
      </c>
      <c r="AE36" s="6"/>
      <c r="AG36" s="8">
        <v>3</v>
      </c>
      <c r="AH36" s="376"/>
      <c r="AI36" s="376"/>
      <c r="AJ36" s="376"/>
      <c r="AK36" s="376"/>
      <c r="AL36" s="376"/>
      <c r="AM36" s="376"/>
      <c r="AN36" s="376"/>
      <c r="AO36" s="376"/>
      <c r="AP36" s="70">
        <f>'Year 3'!AU36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4">SUM(K34:K36)</f>
        <v>0</v>
      </c>
      <c r="L37" s="22">
        <f t="shared" si="34"/>
        <v>0</v>
      </c>
      <c r="M37" s="16">
        <f>SUM(J37:L37)</f>
        <v>0</v>
      </c>
      <c r="N37" s="6"/>
      <c r="P37" s="379" t="s">
        <v>25</v>
      </c>
      <c r="Q37" s="380"/>
      <c r="R37" s="380"/>
      <c r="S37" s="380"/>
      <c r="T37" s="380"/>
      <c r="U37" s="380"/>
      <c r="V37" s="380"/>
      <c r="W37" s="380"/>
      <c r="X37" s="380"/>
      <c r="Y37" s="67">
        <f>SUM(Y34:Y36)</f>
        <v>0</v>
      </c>
      <c r="Z37" s="67">
        <f t="shared" ref="Z37:AD37" si="35">SUM(Z34:Z36)</f>
        <v>0</v>
      </c>
      <c r="AA37" s="67">
        <f t="shared" si="35"/>
        <v>0</v>
      </c>
      <c r="AB37" s="67">
        <f t="shared" si="35"/>
        <v>0</v>
      </c>
      <c r="AC37" s="67">
        <f t="shared" si="35"/>
        <v>0</v>
      </c>
      <c r="AD37" s="59">
        <f t="shared" si="35"/>
        <v>0</v>
      </c>
      <c r="AE37" s="6"/>
      <c r="AG37" s="379" t="s">
        <v>25</v>
      </c>
      <c r="AH37" s="380"/>
      <c r="AI37" s="380"/>
      <c r="AJ37" s="380"/>
      <c r="AK37" s="380"/>
      <c r="AL37" s="380"/>
      <c r="AM37" s="380"/>
      <c r="AN37" s="380"/>
      <c r="AO37" s="380"/>
      <c r="AP37" s="42">
        <f>SUM(AP34:AP36)</f>
        <v>0</v>
      </c>
      <c r="AQ37" s="42">
        <f>SUM(AQ34:AQ36)</f>
        <v>0</v>
      </c>
      <c r="AR37" s="42">
        <f t="shared" ref="AR37:AT37" si="36">SUM(AR34:AR36)</f>
        <v>0</v>
      </c>
      <c r="AS37" s="42">
        <f t="shared" si="36"/>
        <v>0</v>
      </c>
      <c r="AT37" s="42">
        <f t="shared" si="36"/>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252</v>
      </c>
      <c r="Z39" s="89" t="s">
        <v>73</v>
      </c>
      <c r="AA39" s="89" t="s">
        <v>15</v>
      </c>
      <c r="AB39" s="89" t="s">
        <v>16</v>
      </c>
      <c r="AC39" s="99" t="s">
        <v>18</v>
      </c>
      <c r="AD39" s="39" t="s">
        <v>109</v>
      </c>
      <c r="AG39" s="372" t="s">
        <v>33</v>
      </c>
      <c r="AH39" s="373"/>
      <c r="AI39" s="373"/>
      <c r="AJ39" s="373"/>
      <c r="AK39" s="373"/>
      <c r="AL39" s="373"/>
      <c r="AM39" s="373"/>
      <c r="AN39" s="373"/>
      <c r="AO39" s="373"/>
      <c r="AP39" s="99" t="s">
        <v>252</v>
      </c>
      <c r="AQ39" s="89" t="s">
        <v>204</v>
      </c>
      <c r="AR39" s="89" t="s">
        <v>15</v>
      </c>
      <c r="AS39" s="89" t="s">
        <v>16</v>
      </c>
      <c r="AT39" s="99" t="s">
        <v>206</v>
      </c>
      <c r="AU39" s="39" t="s">
        <v>255</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3'!AU40</f>
        <v>0</v>
      </c>
      <c r="Z40" s="13">
        <v>0</v>
      </c>
      <c r="AA40" s="13">
        <v>0</v>
      </c>
      <c r="AB40" s="13">
        <v>0</v>
      </c>
      <c r="AC40" s="60">
        <f>SUM(Z40:AB40)</f>
        <v>0</v>
      </c>
      <c r="AD40" s="61">
        <f>M40-AC40</f>
        <v>0</v>
      </c>
      <c r="AE40" s="6"/>
      <c r="AG40" s="8">
        <v>1</v>
      </c>
      <c r="AH40" s="376"/>
      <c r="AI40" s="376"/>
      <c r="AJ40" s="376"/>
      <c r="AK40" s="376"/>
      <c r="AL40" s="376"/>
      <c r="AM40" s="376"/>
      <c r="AN40" s="376"/>
      <c r="AO40" s="376"/>
      <c r="AP40" s="70">
        <f>'Year 3'!AU40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3'!AU41</f>
        <v>0</v>
      </c>
      <c r="Z41" s="13">
        <v>0</v>
      </c>
      <c r="AA41" s="13">
        <v>0</v>
      </c>
      <c r="AB41" s="13">
        <v>0</v>
      </c>
      <c r="AC41" s="60">
        <f>SUM(Z41:AB41)</f>
        <v>0</v>
      </c>
      <c r="AD41" s="61">
        <f>M41-AC41</f>
        <v>0</v>
      </c>
      <c r="AE41" s="6"/>
      <c r="AG41" s="8">
        <v>2</v>
      </c>
      <c r="AH41" s="376"/>
      <c r="AI41" s="376"/>
      <c r="AJ41" s="376"/>
      <c r="AK41" s="376"/>
      <c r="AL41" s="376"/>
      <c r="AM41" s="376"/>
      <c r="AN41" s="376"/>
      <c r="AO41" s="376"/>
      <c r="AP41" s="70">
        <f>'Year 3'!AU41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3'!AU42</f>
        <v>0</v>
      </c>
      <c r="Z42" s="13">
        <v>0</v>
      </c>
      <c r="AA42" s="13">
        <v>0</v>
      </c>
      <c r="AB42" s="13">
        <v>0</v>
      </c>
      <c r="AC42" s="60">
        <f>SUM(Z42:AB42)</f>
        <v>0</v>
      </c>
      <c r="AD42" s="61">
        <f>M42-AC42</f>
        <v>0</v>
      </c>
      <c r="AE42" s="6"/>
      <c r="AG42" s="8">
        <v>3</v>
      </c>
      <c r="AH42" s="376"/>
      <c r="AI42" s="376"/>
      <c r="AJ42" s="376"/>
      <c r="AK42" s="376"/>
      <c r="AL42" s="376"/>
      <c r="AM42" s="376"/>
      <c r="AN42" s="376"/>
      <c r="AO42" s="376"/>
      <c r="AP42" s="70">
        <f>'Year 3'!AU42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7">SUM(K40:K42)</f>
        <v>0</v>
      </c>
      <c r="L43" s="22">
        <f t="shared" si="37"/>
        <v>0</v>
      </c>
      <c r="M43" s="16">
        <f>SUM(J43:L43)</f>
        <v>0</v>
      </c>
      <c r="N43" s="6"/>
      <c r="P43" s="379" t="s">
        <v>26</v>
      </c>
      <c r="Q43" s="380"/>
      <c r="R43" s="380"/>
      <c r="S43" s="380"/>
      <c r="T43" s="380"/>
      <c r="U43" s="380"/>
      <c r="V43" s="380"/>
      <c r="W43" s="380"/>
      <c r="X43" s="380"/>
      <c r="Y43" s="67">
        <f>SUM(Y40:Y42)</f>
        <v>0</v>
      </c>
      <c r="Z43" s="67">
        <f>SUM(Z40:Z42)</f>
        <v>0</v>
      </c>
      <c r="AA43" s="67">
        <f t="shared" ref="AA43:AD43" si="38">SUM(AA40:AA42)</f>
        <v>0</v>
      </c>
      <c r="AB43" s="67">
        <f t="shared" si="38"/>
        <v>0</v>
      </c>
      <c r="AC43" s="67">
        <f t="shared" si="38"/>
        <v>0</v>
      </c>
      <c r="AD43" s="59">
        <f t="shared" si="38"/>
        <v>0</v>
      </c>
      <c r="AE43" s="6"/>
      <c r="AG43" s="379" t="s">
        <v>26</v>
      </c>
      <c r="AH43" s="380"/>
      <c r="AI43" s="380"/>
      <c r="AJ43" s="380"/>
      <c r="AK43" s="380"/>
      <c r="AL43" s="380"/>
      <c r="AM43" s="380"/>
      <c r="AN43" s="380"/>
      <c r="AO43" s="380"/>
      <c r="AP43" s="42">
        <f>SUM(AP40:AP42)</f>
        <v>0</v>
      </c>
      <c r="AQ43" s="42">
        <f>SUM(AQ40:AQ42)</f>
        <v>0</v>
      </c>
      <c r="AR43" s="42">
        <f t="shared" ref="AR43:AT43" si="39">SUM(AR40:AR42)</f>
        <v>0</v>
      </c>
      <c r="AS43" s="42">
        <f t="shared" si="39"/>
        <v>0</v>
      </c>
      <c r="AT43" s="42">
        <f t="shared" si="39"/>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252</v>
      </c>
      <c r="Z45" s="89" t="s">
        <v>73</v>
      </c>
      <c r="AA45" s="89" t="s">
        <v>15</v>
      </c>
      <c r="AB45" s="89" t="s">
        <v>16</v>
      </c>
      <c r="AC45" s="99" t="s">
        <v>18</v>
      </c>
      <c r="AD45" s="39" t="s">
        <v>109</v>
      </c>
      <c r="AG45" s="372" t="s">
        <v>27</v>
      </c>
      <c r="AH45" s="373"/>
      <c r="AI45" s="373"/>
      <c r="AJ45" s="373"/>
      <c r="AK45" s="373"/>
      <c r="AL45" s="373"/>
      <c r="AM45" s="373"/>
      <c r="AN45" s="373"/>
      <c r="AO45" s="373"/>
      <c r="AP45" s="99" t="s">
        <v>252</v>
      </c>
      <c r="AQ45" s="89" t="s">
        <v>204</v>
      </c>
      <c r="AR45" s="89" t="s">
        <v>15</v>
      </c>
      <c r="AS45" s="89" t="s">
        <v>16</v>
      </c>
      <c r="AT45" s="99" t="s">
        <v>206</v>
      </c>
      <c r="AU45" s="39" t="s">
        <v>255</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3'!AU46</f>
        <v>0</v>
      </c>
      <c r="Z46" s="13">
        <v>0</v>
      </c>
      <c r="AA46" s="13">
        <v>0</v>
      </c>
      <c r="AB46" s="13">
        <v>0</v>
      </c>
      <c r="AC46" s="60">
        <f>SUM(Z46:AB46)</f>
        <v>0</v>
      </c>
      <c r="AD46" s="61">
        <f t="shared" ref="AD46:AD56" si="40">M46-AC46</f>
        <v>0</v>
      </c>
      <c r="AE46" s="6"/>
      <c r="AG46" s="8">
        <v>1</v>
      </c>
      <c r="AH46" s="7" t="s">
        <v>28</v>
      </c>
      <c r="AI46" s="376"/>
      <c r="AJ46" s="376"/>
      <c r="AK46" s="376"/>
      <c r="AL46" s="376"/>
      <c r="AM46" s="376"/>
      <c r="AN46" s="376"/>
      <c r="AO46" s="376"/>
      <c r="AP46" s="70">
        <f>'Year 3'!AU46</f>
        <v>0</v>
      </c>
      <c r="AQ46" s="13">
        <v>0</v>
      </c>
      <c r="AR46" s="13">
        <v>0</v>
      </c>
      <c r="AS46" s="13">
        <v>0</v>
      </c>
      <c r="AT46" s="44">
        <f t="shared" ref="AT46:AT56" si="41">SUM(AQ46:AS46)</f>
        <v>0</v>
      </c>
      <c r="AU46" s="45">
        <f t="shared" ref="AU46:AU57" si="42">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3">SUM(J47:L47)</f>
        <v>0</v>
      </c>
      <c r="N47" s="6"/>
      <c r="P47" s="8">
        <v>2</v>
      </c>
      <c r="Q47" s="7" t="s">
        <v>31</v>
      </c>
      <c r="R47" s="376"/>
      <c r="S47" s="376"/>
      <c r="T47" s="376"/>
      <c r="U47" s="376"/>
      <c r="V47" s="376"/>
      <c r="W47" s="376"/>
      <c r="X47" s="376"/>
      <c r="Y47" s="95">
        <f>'Year 3'!AU47</f>
        <v>0</v>
      </c>
      <c r="Z47" s="13">
        <v>0</v>
      </c>
      <c r="AA47" s="13">
        <v>0</v>
      </c>
      <c r="AB47" s="13">
        <v>0</v>
      </c>
      <c r="AC47" s="60">
        <f>SUM(Z47:AB47)</f>
        <v>0</v>
      </c>
      <c r="AD47" s="61">
        <f t="shared" si="40"/>
        <v>0</v>
      </c>
      <c r="AE47" s="6"/>
      <c r="AG47" s="8">
        <v>2</v>
      </c>
      <c r="AH47" s="7" t="s">
        <v>31</v>
      </c>
      <c r="AI47" s="376"/>
      <c r="AJ47" s="376"/>
      <c r="AK47" s="376"/>
      <c r="AL47" s="376"/>
      <c r="AM47" s="376"/>
      <c r="AN47" s="376"/>
      <c r="AO47" s="376"/>
      <c r="AP47" s="70">
        <f>'Year 3'!AU47</f>
        <v>0</v>
      </c>
      <c r="AQ47" s="13">
        <v>0</v>
      </c>
      <c r="AR47" s="13">
        <v>0</v>
      </c>
      <c r="AS47" s="13">
        <v>0</v>
      </c>
      <c r="AT47" s="44">
        <f t="shared" si="41"/>
        <v>0</v>
      </c>
      <c r="AU47" s="45">
        <f t="shared" si="42"/>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3'!AU48</f>
        <v>0</v>
      </c>
      <c r="Z48" s="13">
        <v>0</v>
      </c>
      <c r="AA48" s="13">
        <v>0</v>
      </c>
      <c r="AB48" s="13">
        <v>0</v>
      </c>
      <c r="AC48" s="60">
        <f>SUM(Z48:AB48)</f>
        <v>0</v>
      </c>
      <c r="AD48" s="61">
        <f t="shared" si="40"/>
        <v>0</v>
      </c>
      <c r="AE48" s="6"/>
      <c r="AG48" s="8">
        <v>3</v>
      </c>
      <c r="AH48" s="7" t="s">
        <v>32</v>
      </c>
      <c r="AI48" s="376"/>
      <c r="AJ48" s="376"/>
      <c r="AK48" s="376"/>
      <c r="AL48" s="376"/>
      <c r="AM48" s="376"/>
      <c r="AN48" s="376"/>
      <c r="AO48" s="376"/>
      <c r="AP48" s="70">
        <f>'Year 3'!AU48</f>
        <v>0</v>
      </c>
      <c r="AQ48" s="13">
        <v>0</v>
      </c>
      <c r="AR48" s="13">
        <v>0</v>
      </c>
      <c r="AS48" s="13">
        <v>0</v>
      </c>
      <c r="AT48" s="44">
        <f t="shared" si="41"/>
        <v>0</v>
      </c>
      <c r="AU48" s="45">
        <f t="shared" si="42"/>
        <v>0</v>
      </c>
    </row>
    <row r="49" spans="1:134" x14ac:dyDescent="0.35">
      <c r="A49" s="8">
        <v>4</v>
      </c>
      <c r="B49" s="7" t="s">
        <v>68</v>
      </c>
      <c r="C49" s="376"/>
      <c r="D49" s="376"/>
      <c r="E49" s="376"/>
      <c r="F49" s="376"/>
      <c r="G49" s="376"/>
      <c r="H49" s="376"/>
      <c r="I49" s="376"/>
      <c r="J49" s="13">
        <v>0</v>
      </c>
      <c r="K49" s="13">
        <v>0</v>
      </c>
      <c r="L49" s="13">
        <v>0</v>
      </c>
      <c r="M49" s="15">
        <f t="shared" si="43"/>
        <v>0</v>
      </c>
      <c r="N49" s="6"/>
      <c r="P49" s="8">
        <v>4</v>
      </c>
      <c r="Q49" s="7" t="s">
        <v>68</v>
      </c>
      <c r="R49" s="376"/>
      <c r="S49" s="376"/>
      <c r="T49" s="376"/>
      <c r="U49" s="376"/>
      <c r="V49" s="376"/>
      <c r="W49" s="376"/>
      <c r="X49" s="376"/>
      <c r="Y49" s="95">
        <f>'Year 3'!AU49</f>
        <v>0</v>
      </c>
      <c r="Z49" s="13">
        <v>0</v>
      </c>
      <c r="AA49" s="13">
        <v>0</v>
      </c>
      <c r="AB49" s="13">
        <v>0</v>
      </c>
      <c r="AC49" s="60">
        <f>SUM(Z49:AB49)</f>
        <v>0</v>
      </c>
      <c r="AD49" s="61">
        <f t="shared" si="40"/>
        <v>0</v>
      </c>
      <c r="AE49" s="6"/>
      <c r="AG49" s="8">
        <v>4</v>
      </c>
      <c r="AH49" s="7" t="s">
        <v>68</v>
      </c>
      <c r="AI49" s="376"/>
      <c r="AJ49" s="376"/>
      <c r="AK49" s="376"/>
      <c r="AL49" s="376"/>
      <c r="AM49" s="376"/>
      <c r="AN49" s="376"/>
      <c r="AO49" s="376"/>
      <c r="AP49" s="70">
        <f>'Year 3'!AU49</f>
        <v>0</v>
      </c>
      <c r="AQ49" s="13">
        <v>0</v>
      </c>
      <c r="AR49" s="13">
        <v>0</v>
      </c>
      <c r="AS49" s="13">
        <v>0</v>
      </c>
      <c r="AT49" s="44">
        <f t="shared" si="41"/>
        <v>0</v>
      </c>
      <c r="AU49" s="45">
        <f t="shared" si="42"/>
        <v>0</v>
      </c>
    </row>
    <row r="50" spans="1:134" x14ac:dyDescent="0.35">
      <c r="A50" s="8">
        <v>5</v>
      </c>
      <c r="B50" s="7" t="s">
        <v>29</v>
      </c>
      <c r="C50" s="376"/>
      <c r="D50" s="376"/>
      <c r="E50" s="376"/>
      <c r="F50" s="376"/>
      <c r="G50" s="376"/>
      <c r="H50" s="376"/>
      <c r="I50" s="376"/>
      <c r="J50" s="13">
        <v>0</v>
      </c>
      <c r="K50" s="13">
        <v>0</v>
      </c>
      <c r="L50" s="13">
        <v>0</v>
      </c>
      <c r="M50" s="15">
        <f t="shared" si="43"/>
        <v>0</v>
      </c>
      <c r="N50" s="6"/>
      <c r="P50" s="8">
        <v>5</v>
      </c>
      <c r="Q50" s="7" t="s">
        <v>29</v>
      </c>
      <c r="R50" s="376"/>
      <c r="S50" s="376"/>
      <c r="T50" s="376"/>
      <c r="U50" s="376"/>
      <c r="V50" s="376"/>
      <c r="W50" s="376"/>
      <c r="X50" s="376"/>
      <c r="Y50" s="95">
        <f>'Year 3'!AU50</f>
        <v>0</v>
      </c>
      <c r="Z50" s="13">
        <v>0</v>
      </c>
      <c r="AA50" s="13">
        <v>0</v>
      </c>
      <c r="AB50" s="13">
        <v>0</v>
      </c>
      <c r="AC50" s="60">
        <f t="shared" ref="AC50:AC56" si="44">SUM(Z50:AB50)</f>
        <v>0</v>
      </c>
      <c r="AD50" s="61">
        <f t="shared" si="40"/>
        <v>0</v>
      </c>
      <c r="AE50" s="6"/>
      <c r="AG50" s="8">
        <v>5</v>
      </c>
      <c r="AH50" s="7" t="s">
        <v>29</v>
      </c>
      <c r="AI50" s="376"/>
      <c r="AJ50" s="376"/>
      <c r="AK50" s="376"/>
      <c r="AL50" s="376"/>
      <c r="AM50" s="376"/>
      <c r="AN50" s="376"/>
      <c r="AO50" s="376"/>
      <c r="AP50" s="70">
        <f>'Year 3'!AU50</f>
        <v>0</v>
      </c>
      <c r="AQ50" s="13">
        <v>0</v>
      </c>
      <c r="AR50" s="13">
        <v>0</v>
      </c>
      <c r="AS50" s="13">
        <v>0</v>
      </c>
      <c r="AT50" s="44">
        <f t="shared" si="41"/>
        <v>0</v>
      </c>
      <c r="AU50" s="45">
        <f t="shared" si="42"/>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3'!AU51</f>
        <v>0</v>
      </c>
      <c r="Z51" s="13">
        <v>0</v>
      </c>
      <c r="AA51" s="13">
        <v>0</v>
      </c>
      <c r="AB51" s="13">
        <v>0</v>
      </c>
      <c r="AC51" s="60">
        <f t="shared" si="44"/>
        <v>0</v>
      </c>
      <c r="AD51" s="61">
        <f t="shared" si="40"/>
        <v>0</v>
      </c>
      <c r="AE51" s="6"/>
      <c r="AG51" s="8">
        <v>6</v>
      </c>
      <c r="AH51" s="7" t="s">
        <v>30</v>
      </c>
      <c r="AI51" s="376"/>
      <c r="AJ51" s="376"/>
      <c r="AK51" s="376"/>
      <c r="AL51" s="376"/>
      <c r="AM51" s="376"/>
      <c r="AN51" s="376"/>
      <c r="AO51" s="376"/>
      <c r="AP51" s="70">
        <f>'Year 3'!AU51</f>
        <v>0</v>
      </c>
      <c r="AQ51" s="13">
        <v>0</v>
      </c>
      <c r="AR51" s="13">
        <v>0</v>
      </c>
      <c r="AS51" s="13">
        <v>0</v>
      </c>
      <c r="AT51" s="44">
        <f>SUM(AQ51:AS51)</f>
        <v>0</v>
      </c>
      <c r="AU51" s="45">
        <f t="shared" si="42"/>
        <v>0</v>
      </c>
    </row>
    <row r="52" spans="1:134" x14ac:dyDescent="0.35">
      <c r="A52" s="8">
        <v>7</v>
      </c>
      <c r="B52" s="7" t="s">
        <v>34</v>
      </c>
      <c r="C52" s="376"/>
      <c r="D52" s="376"/>
      <c r="E52" s="376"/>
      <c r="F52" s="376"/>
      <c r="G52" s="376"/>
      <c r="H52" s="376"/>
      <c r="I52" s="376"/>
      <c r="J52" s="13">
        <v>0</v>
      </c>
      <c r="K52" s="13">
        <v>0</v>
      </c>
      <c r="L52" s="13">
        <v>0</v>
      </c>
      <c r="M52" s="15">
        <f t="shared" si="43"/>
        <v>0</v>
      </c>
      <c r="N52" s="6"/>
      <c r="P52" s="8">
        <v>7</v>
      </c>
      <c r="Q52" s="7" t="s">
        <v>34</v>
      </c>
      <c r="R52" s="376"/>
      <c r="S52" s="376"/>
      <c r="T52" s="376"/>
      <c r="U52" s="376"/>
      <c r="V52" s="376"/>
      <c r="W52" s="376"/>
      <c r="X52" s="376"/>
      <c r="Y52" s="95">
        <f>'Year 3'!AU52</f>
        <v>0</v>
      </c>
      <c r="Z52" s="13">
        <v>0</v>
      </c>
      <c r="AA52" s="13">
        <v>0</v>
      </c>
      <c r="AB52" s="13">
        <v>0</v>
      </c>
      <c r="AC52" s="60">
        <f t="shared" si="44"/>
        <v>0</v>
      </c>
      <c r="AD52" s="61">
        <f t="shared" si="40"/>
        <v>0</v>
      </c>
      <c r="AE52" s="6"/>
      <c r="AG52" s="8">
        <v>7</v>
      </c>
      <c r="AH52" s="7" t="s">
        <v>34</v>
      </c>
      <c r="AI52" s="376"/>
      <c r="AJ52" s="376"/>
      <c r="AK52" s="376"/>
      <c r="AL52" s="376"/>
      <c r="AM52" s="376"/>
      <c r="AN52" s="376"/>
      <c r="AO52" s="376"/>
      <c r="AP52" s="70">
        <f>'Year 3'!AU52</f>
        <v>0</v>
      </c>
      <c r="AQ52" s="13">
        <v>0</v>
      </c>
      <c r="AR52" s="13">
        <v>0</v>
      </c>
      <c r="AS52" s="13">
        <v>0</v>
      </c>
      <c r="AT52" s="44">
        <f t="shared" si="41"/>
        <v>0</v>
      </c>
      <c r="AU52" s="45">
        <f t="shared" si="42"/>
        <v>0</v>
      </c>
    </row>
    <row r="53" spans="1:134" x14ac:dyDescent="0.35">
      <c r="A53" s="8">
        <v>8</v>
      </c>
      <c r="B53" s="7" t="s">
        <v>35</v>
      </c>
      <c r="C53" s="376"/>
      <c r="D53" s="376"/>
      <c r="E53" s="376"/>
      <c r="F53" s="376"/>
      <c r="G53" s="376"/>
      <c r="H53" s="376"/>
      <c r="I53" s="376"/>
      <c r="J53" s="13">
        <v>0</v>
      </c>
      <c r="K53" s="13">
        <v>0</v>
      </c>
      <c r="L53" s="13">
        <v>0</v>
      </c>
      <c r="M53" s="15">
        <f t="shared" si="43"/>
        <v>0</v>
      </c>
      <c r="N53" s="6"/>
      <c r="P53" s="8">
        <v>8</v>
      </c>
      <c r="Q53" s="7" t="s">
        <v>35</v>
      </c>
      <c r="R53" s="376"/>
      <c r="S53" s="376"/>
      <c r="T53" s="376"/>
      <c r="U53" s="376"/>
      <c r="V53" s="376"/>
      <c r="W53" s="376"/>
      <c r="X53" s="376"/>
      <c r="Y53" s="95">
        <f>'Year 3'!AU53</f>
        <v>0</v>
      </c>
      <c r="Z53" s="13">
        <v>0</v>
      </c>
      <c r="AA53" s="13">
        <v>0</v>
      </c>
      <c r="AB53" s="13">
        <v>0</v>
      </c>
      <c r="AC53" s="60">
        <f t="shared" si="44"/>
        <v>0</v>
      </c>
      <c r="AD53" s="61">
        <f t="shared" si="40"/>
        <v>0</v>
      </c>
      <c r="AE53" s="6"/>
      <c r="AG53" s="8">
        <v>8</v>
      </c>
      <c r="AH53" s="7" t="s">
        <v>35</v>
      </c>
      <c r="AI53" s="376"/>
      <c r="AJ53" s="376"/>
      <c r="AK53" s="376"/>
      <c r="AL53" s="376"/>
      <c r="AM53" s="376"/>
      <c r="AN53" s="376"/>
      <c r="AO53" s="376"/>
      <c r="AP53" s="70">
        <f>'Year 3'!AU53</f>
        <v>0</v>
      </c>
      <c r="AQ53" s="13">
        <v>0</v>
      </c>
      <c r="AR53" s="13">
        <v>0</v>
      </c>
      <c r="AS53" s="13">
        <v>0</v>
      </c>
      <c r="AT53" s="44">
        <f t="shared" si="41"/>
        <v>0</v>
      </c>
      <c r="AU53" s="45">
        <f t="shared" si="42"/>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3'!AU54</f>
        <v>0</v>
      </c>
      <c r="Z54" s="13">
        <v>0</v>
      </c>
      <c r="AA54" s="13">
        <v>0</v>
      </c>
      <c r="AB54" s="13">
        <v>0</v>
      </c>
      <c r="AC54" s="60">
        <f t="shared" si="44"/>
        <v>0</v>
      </c>
      <c r="AD54" s="61">
        <f t="shared" si="40"/>
        <v>0</v>
      </c>
      <c r="AE54" s="6"/>
      <c r="AG54" s="8">
        <v>9</v>
      </c>
      <c r="AH54" s="7" t="s">
        <v>49</v>
      </c>
      <c r="AI54" s="376"/>
      <c r="AJ54" s="376"/>
      <c r="AK54" s="376"/>
      <c r="AL54" s="376"/>
      <c r="AM54" s="376"/>
      <c r="AN54" s="376"/>
      <c r="AO54" s="376"/>
      <c r="AP54" s="70">
        <f>'Year 3'!AU54</f>
        <v>0</v>
      </c>
      <c r="AQ54" s="13">
        <v>0</v>
      </c>
      <c r="AR54" s="13">
        <v>0</v>
      </c>
      <c r="AS54" s="13">
        <v>0</v>
      </c>
      <c r="AT54" s="44">
        <f t="shared" si="41"/>
        <v>0</v>
      </c>
      <c r="AU54" s="45">
        <f t="shared" si="42"/>
        <v>0</v>
      </c>
    </row>
    <row r="55" spans="1:134" x14ac:dyDescent="0.35">
      <c r="A55" s="8">
        <v>10</v>
      </c>
      <c r="B55" s="77" t="s">
        <v>198</v>
      </c>
      <c r="C55" s="471"/>
      <c r="D55" s="471"/>
      <c r="E55" s="471"/>
      <c r="F55" s="471"/>
      <c r="G55" s="471"/>
      <c r="H55" s="471"/>
      <c r="I55" s="471"/>
      <c r="J55" s="13">
        <v>0</v>
      </c>
      <c r="K55" s="13">
        <v>0</v>
      </c>
      <c r="L55" s="13">
        <v>0</v>
      </c>
      <c r="M55" s="15">
        <f t="shared" si="43"/>
        <v>0</v>
      </c>
      <c r="N55" s="6"/>
      <c r="P55" s="8">
        <v>10</v>
      </c>
      <c r="Q55" s="77" t="s">
        <v>198</v>
      </c>
      <c r="R55" s="471"/>
      <c r="S55" s="471"/>
      <c r="T55" s="471"/>
      <c r="U55" s="471"/>
      <c r="V55" s="471"/>
      <c r="W55" s="471"/>
      <c r="X55" s="471"/>
      <c r="Y55" s="95">
        <f>'Year 3'!AU55</f>
        <v>0</v>
      </c>
      <c r="Z55" s="13">
        <v>0</v>
      </c>
      <c r="AA55" s="13">
        <v>0</v>
      </c>
      <c r="AB55" s="13">
        <v>0</v>
      </c>
      <c r="AC55" s="60">
        <f t="shared" si="44"/>
        <v>0</v>
      </c>
      <c r="AD55" s="61">
        <f t="shared" si="40"/>
        <v>0</v>
      </c>
      <c r="AE55" s="6"/>
      <c r="AG55" s="8">
        <v>10</v>
      </c>
      <c r="AH55" s="77" t="s">
        <v>198</v>
      </c>
      <c r="AI55" s="471"/>
      <c r="AJ55" s="471"/>
      <c r="AK55" s="471"/>
      <c r="AL55" s="471"/>
      <c r="AM55" s="471"/>
      <c r="AN55" s="471"/>
      <c r="AO55" s="471"/>
      <c r="AP55" s="70">
        <f>'Year 3'!AU55</f>
        <v>0</v>
      </c>
      <c r="AQ55" s="13">
        <v>0</v>
      </c>
      <c r="AR55" s="13">
        <v>0</v>
      </c>
      <c r="AS55" s="13">
        <v>0</v>
      </c>
      <c r="AT55" s="44">
        <f t="shared" si="41"/>
        <v>0</v>
      </c>
      <c r="AU55" s="45">
        <f t="shared" si="42"/>
        <v>0</v>
      </c>
    </row>
    <row r="56" spans="1:134" x14ac:dyDescent="0.35">
      <c r="A56" s="8">
        <v>11</v>
      </c>
      <c r="B56" s="77" t="s">
        <v>198</v>
      </c>
      <c r="C56" s="471"/>
      <c r="D56" s="471"/>
      <c r="E56" s="471"/>
      <c r="F56" s="471"/>
      <c r="G56" s="471"/>
      <c r="H56" s="471"/>
      <c r="I56" s="471"/>
      <c r="J56" s="13">
        <v>0</v>
      </c>
      <c r="K56" s="13">
        <v>0</v>
      </c>
      <c r="L56" s="13">
        <v>0</v>
      </c>
      <c r="M56" s="15">
        <f t="shared" si="43"/>
        <v>0</v>
      </c>
      <c r="N56" s="6"/>
      <c r="P56" s="8">
        <v>11</v>
      </c>
      <c r="Q56" s="77" t="s">
        <v>198</v>
      </c>
      <c r="R56" s="471"/>
      <c r="S56" s="471"/>
      <c r="T56" s="471"/>
      <c r="U56" s="471"/>
      <c r="V56" s="471"/>
      <c r="W56" s="471"/>
      <c r="X56" s="471"/>
      <c r="Y56" s="95">
        <f>'Year 3'!AU56</f>
        <v>0</v>
      </c>
      <c r="Z56" s="13">
        <v>0</v>
      </c>
      <c r="AA56" s="13">
        <v>0</v>
      </c>
      <c r="AB56" s="13">
        <v>0</v>
      </c>
      <c r="AC56" s="60">
        <f t="shared" si="44"/>
        <v>0</v>
      </c>
      <c r="AD56" s="61">
        <f t="shared" si="40"/>
        <v>0</v>
      </c>
      <c r="AE56" s="6"/>
      <c r="AG56" s="8">
        <v>11</v>
      </c>
      <c r="AH56" s="77" t="s">
        <v>198</v>
      </c>
      <c r="AI56" s="471"/>
      <c r="AJ56" s="471"/>
      <c r="AK56" s="471"/>
      <c r="AL56" s="471"/>
      <c r="AM56" s="471"/>
      <c r="AN56" s="471"/>
      <c r="AO56" s="471"/>
      <c r="AP56" s="70">
        <f>'Year 3'!AU56</f>
        <v>0</v>
      </c>
      <c r="AQ56" s="13">
        <v>0</v>
      </c>
      <c r="AR56" s="13">
        <v>0</v>
      </c>
      <c r="AS56" s="13">
        <v>0</v>
      </c>
      <c r="AT56" s="44">
        <f t="shared" si="41"/>
        <v>0</v>
      </c>
      <c r="AU56" s="45">
        <f t="shared" si="42"/>
        <v>0</v>
      </c>
    </row>
    <row r="57" spans="1:134" ht="16" thickBot="1" x14ac:dyDescent="0.4">
      <c r="A57" s="379" t="s">
        <v>36</v>
      </c>
      <c r="B57" s="380"/>
      <c r="C57" s="380"/>
      <c r="D57" s="380"/>
      <c r="E57" s="380"/>
      <c r="F57" s="380"/>
      <c r="G57" s="380"/>
      <c r="H57" s="380"/>
      <c r="I57" s="380"/>
      <c r="J57" s="22">
        <f>SUM(J46:J56)</f>
        <v>0</v>
      </c>
      <c r="K57" s="22">
        <f t="shared" ref="K57:L57" si="45">SUM(K46:K56)</f>
        <v>0</v>
      </c>
      <c r="L57" s="22">
        <f t="shared" si="45"/>
        <v>0</v>
      </c>
      <c r="M57" s="16">
        <f t="shared" si="43"/>
        <v>0</v>
      </c>
      <c r="N57" s="6"/>
      <c r="P57" s="379" t="s">
        <v>36</v>
      </c>
      <c r="Q57" s="380"/>
      <c r="R57" s="380"/>
      <c r="S57" s="380"/>
      <c r="T57" s="380"/>
      <c r="U57" s="380"/>
      <c r="V57" s="380"/>
      <c r="W57" s="380"/>
      <c r="X57" s="380"/>
      <c r="Y57" s="67">
        <f>SUM(Y46:Y56)</f>
        <v>0</v>
      </c>
      <c r="Z57" s="67">
        <f>SUM(Z46:Z56)</f>
        <v>0</v>
      </c>
      <c r="AA57" s="67">
        <f t="shared" ref="AA57:AD57" si="46">SUM(AA46:AA56)</f>
        <v>0</v>
      </c>
      <c r="AB57" s="67">
        <f t="shared" si="46"/>
        <v>0</v>
      </c>
      <c r="AC57" s="67">
        <f t="shared" si="46"/>
        <v>0</v>
      </c>
      <c r="AD57" s="59">
        <f t="shared" si="46"/>
        <v>0</v>
      </c>
      <c r="AE57" s="6"/>
      <c r="AG57" s="379" t="s">
        <v>36</v>
      </c>
      <c r="AH57" s="380"/>
      <c r="AI57" s="380"/>
      <c r="AJ57" s="380"/>
      <c r="AK57" s="380"/>
      <c r="AL57" s="380"/>
      <c r="AM57" s="380"/>
      <c r="AN57" s="380"/>
      <c r="AO57" s="380"/>
      <c r="AP57" s="42">
        <f>SUM(AP46:AP56)</f>
        <v>0</v>
      </c>
      <c r="AQ57" s="42">
        <f t="shared" ref="AQ57:AT57" si="47">SUM(AQ46:AQ56)</f>
        <v>0</v>
      </c>
      <c r="AR57" s="42">
        <f t="shared" si="47"/>
        <v>0</v>
      </c>
      <c r="AS57" s="42">
        <f t="shared" si="47"/>
        <v>0</v>
      </c>
      <c r="AT57" s="42">
        <f t="shared" si="47"/>
        <v>0</v>
      </c>
      <c r="AU57" s="43">
        <f t="shared" si="42"/>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252</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252</v>
      </c>
      <c r="AQ59" s="33" t="s">
        <v>204</v>
      </c>
      <c r="AR59" s="33" t="s">
        <v>15</v>
      </c>
      <c r="AS59" s="33" t="s">
        <v>16</v>
      </c>
      <c r="AT59" s="99" t="s">
        <v>206</v>
      </c>
      <c r="AU59" s="39" t="s">
        <v>255</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1'!$D$324</f>
        <v>0</v>
      </c>
      <c r="K60" s="17">
        <f>'Subaward 1'!$D$325</f>
        <v>0</v>
      </c>
      <c r="L60" s="17">
        <f>'Subaward 1'!$D$326</f>
        <v>0</v>
      </c>
      <c r="M60" s="15">
        <f t="shared" ref="M60:M70" si="48">SUM(J60:L60)</f>
        <v>0</v>
      </c>
      <c r="N60" s="6"/>
      <c r="O60" s="3"/>
      <c r="P60" s="11">
        <v>1</v>
      </c>
      <c r="Q60" s="393">
        <f>'Subaward 1'!$C$3</f>
        <v>0</v>
      </c>
      <c r="R60" s="393"/>
      <c r="S60" s="393"/>
      <c r="T60" s="393"/>
      <c r="U60" s="393"/>
      <c r="V60" s="393"/>
      <c r="W60" s="393"/>
      <c r="X60" s="393"/>
      <c r="Y60" s="95">
        <f>'Year 3'!$AU$60</f>
        <v>0</v>
      </c>
      <c r="Z60" s="64">
        <f>'Subaward 1'!$S$324</f>
        <v>0</v>
      </c>
      <c r="AA60" s="64">
        <f>'Subaward 1'!$S$325</f>
        <v>0</v>
      </c>
      <c r="AB60" s="64">
        <f>'Subaward 1'!$S$326</f>
        <v>0</v>
      </c>
      <c r="AC60" s="60">
        <f t="shared" ref="AC60:AC69" si="49">SUM(Z60:AB60)</f>
        <v>0</v>
      </c>
      <c r="AD60" s="61">
        <f t="shared" ref="AD60:AD69" si="50">M60-AC60</f>
        <v>0</v>
      </c>
      <c r="AE60" s="6"/>
      <c r="AF60" s="3"/>
      <c r="AG60" s="11">
        <v>1</v>
      </c>
      <c r="AH60" s="400">
        <f>'Subaward 1'!$C$3</f>
        <v>0</v>
      </c>
      <c r="AI60" s="400"/>
      <c r="AJ60" s="400"/>
      <c r="AK60" s="400"/>
      <c r="AL60" s="400"/>
      <c r="AM60" s="400"/>
      <c r="AN60" s="400"/>
      <c r="AO60" s="400"/>
      <c r="AP60" s="70">
        <f>'Year 3'!$AU$60</f>
        <v>0</v>
      </c>
      <c r="AQ60" s="52">
        <f>'Subaward 1'!$AI$324</f>
        <v>0</v>
      </c>
      <c r="AR60" s="52">
        <f>'Subaward 1'!$AI$325</f>
        <v>0</v>
      </c>
      <c r="AS60" s="52">
        <f>'Subaward 1'!$AI$326</f>
        <v>0</v>
      </c>
      <c r="AT60" s="44">
        <f t="shared" ref="AT60:AT69" si="51">SUM(AQ60:AS60)</f>
        <v>0</v>
      </c>
      <c r="AU60" s="45">
        <f t="shared" ref="AU60:AU70" si="52">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5">
      <c r="A61" s="11">
        <v>2</v>
      </c>
      <c r="B61" s="399">
        <f>'Subaward 2'!$C$3</f>
        <v>0</v>
      </c>
      <c r="C61" s="399"/>
      <c r="D61" s="399"/>
      <c r="E61" s="399"/>
      <c r="F61" s="399"/>
      <c r="G61" s="399"/>
      <c r="H61" s="399"/>
      <c r="I61" s="399"/>
      <c r="J61" s="17">
        <f>'Subaward 2'!$D$324</f>
        <v>0</v>
      </c>
      <c r="K61" s="17">
        <f>'Subaward 2'!$D$325</f>
        <v>0</v>
      </c>
      <c r="L61" s="17">
        <f>'Subaward 2'!$D$326</f>
        <v>0</v>
      </c>
      <c r="M61" s="15">
        <f t="shared" si="48"/>
        <v>0</v>
      </c>
      <c r="N61" s="6"/>
      <c r="O61" s="3"/>
      <c r="P61" s="11">
        <v>2</v>
      </c>
      <c r="Q61" s="393">
        <f>'Subaward 2'!$C$3</f>
        <v>0</v>
      </c>
      <c r="R61" s="393"/>
      <c r="S61" s="393"/>
      <c r="T61" s="393"/>
      <c r="U61" s="393"/>
      <c r="V61" s="393"/>
      <c r="W61" s="393"/>
      <c r="X61" s="393"/>
      <c r="Y61" s="95">
        <f>'Year 3'!$AU$60</f>
        <v>0</v>
      </c>
      <c r="Z61" s="64">
        <f>'Subaward 2'!$S$324</f>
        <v>0</v>
      </c>
      <c r="AA61" s="64">
        <f>'Subaward 2'!$S$325</f>
        <v>0</v>
      </c>
      <c r="AB61" s="64">
        <f>'Subaward 2'!$S$326</f>
        <v>0</v>
      </c>
      <c r="AC61" s="60">
        <f t="shared" si="49"/>
        <v>0</v>
      </c>
      <c r="AD61" s="61">
        <f t="shared" si="50"/>
        <v>0</v>
      </c>
      <c r="AE61" s="6"/>
      <c r="AF61" s="3"/>
      <c r="AG61" s="11">
        <v>2</v>
      </c>
      <c r="AH61" s="400">
        <f>'Subaward 2'!$C$3</f>
        <v>0</v>
      </c>
      <c r="AI61" s="400"/>
      <c r="AJ61" s="400"/>
      <c r="AK61" s="400"/>
      <c r="AL61" s="400"/>
      <c r="AM61" s="400"/>
      <c r="AN61" s="400"/>
      <c r="AO61" s="400"/>
      <c r="AP61" s="70">
        <f>'Year 3'!$AU$60</f>
        <v>0</v>
      </c>
      <c r="AQ61" s="52">
        <f>'Subaward 2'!$AI$324</f>
        <v>0</v>
      </c>
      <c r="AR61" s="52">
        <f>'Subaward 2'!$AI$325</f>
        <v>0</v>
      </c>
      <c r="AS61" s="52">
        <f>'Subaward 2'!$AI$326</f>
        <v>0</v>
      </c>
      <c r="AT61" s="44">
        <f t="shared" si="51"/>
        <v>0</v>
      </c>
      <c r="AU61" s="45">
        <f t="shared" si="52"/>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5">
      <c r="A62" s="11">
        <v>3</v>
      </c>
      <c r="B62" s="399">
        <f>'Subaward 3'!$C$3</f>
        <v>0</v>
      </c>
      <c r="C62" s="399"/>
      <c r="D62" s="399"/>
      <c r="E62" s="399"/>
      <c r="F62" s="399"/>
      <c r="G62" s="399"/>
      <c r="H62" s="399"/>
      <c r="I62" s="399"/>
      <c r="J62" s="17">
        <f>'Subaward 3'!$D$324</f>
        <v>0</v>
      </c>
      <c r="K62" s="17">
        <f>'Subaward 3'!$D$325</f>
        <v>0</v>
      </c>
      <c r="L62" s="17">
        <f>'Subaward 3'!$D$326</f>
        <v>0</v>
      </c>
      <c r="M62" s="15">
        <f t="shared" si="48"/>
        <v>0</v>
      </c>
      <c r="N62" s="6"/>
      <c r="O62" s="3"/>
      <c r="P62" s="11">
        <v>3</v>
      </c>
      <c r="Q62" s="393">
        <f>'Subaward 3'!$C$3</f>
        <v>0</v>
      </c>
      <c r="R62" s="393"/>
      <c r="S62" s="393"/>
      <c r="T62" s="393"/>
      <c r="U62" s="393"/>
      <c r="V62" s="393"/>
      <c r="W62" s="393"/>
      <c r="X62" s="393"/>
      <c r="Y62" s="95">
        <f>'Year 3'!$AU$60</f>
        <v>0</v>
      </c>
      <c r="Z62" s="64">
        <f>'Subaward 3'!$S$324</f>
        <v>0</v>
      </c>
      <c r="AA62" s="64">
        <f>'Subaward 3'!$S$325</f>
        <v>0</v>
      </c>
      <c r="AB62" s="64">
        <f>'Subaward 3'!$S$326</f>
        <v>0</v>
      </c>
      <c r="AC62" s="60">
        <f t="shared" si="49"/>
        <v>0</v>
      </c>
      <c r="AD62" s="61">
        <f t="shared" si="50"/>
        <v>0</v>
      </c>
      <c r="AE62" s="6"/>
      <c r="AF62" s="3"/>
      <c r="AG62" s="11">
        <v>3</v>
      </c>
      <c r="AH62" s="400">
        <f>'Subaward 3'!$C$3</f>
        <v>0</v>
      </c>
      <c r="AI62" s="400"/>
      <c r="AJ62" s="400"/>
      <c r="AK62" s="400"/>
      <c r="AL62" s="400"/>
      <c r="AM62" s="400"/>
      <c r="AN62" s="400"/>
      <c r="AO62" s="400"/>
      <c r="AP62" s="70">
        <f>'Year 3'!$AU$60</f>
        <v>0</v>
      </c>
      <c r="AQ62" s="52">
        <f>'Subaward 3'!$AI$324</f>
        <v>0</v>
      </c>
      <c r="AR62" s="52">
        <f>'Subaward 3'!$AI$325</f>
        <v>0</v>
      </c>
      <c r="AS62" s="52">
        <f>'Subaward 3'!$AI$326</f>
        <v>0</v>
      </c>
      <c r="AT62" s="44">
        <f t="shared" si="51"/>
        <v>0</v>
      </c>
      <c r="AU62" s="45">
        <f t="shared" si="52"/>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5">
      <c r="A63" s="11">
        <v>4</v>
      </c>
      <c r="B63" s="399">
        <f>'Subaward 4'!$C$3</f>
        <v>0</v>
      </c>
      <c r="C63" s="399"/>
      <c r="D63" s="399"/>
      <c r="E63" s="399"/>
      <c r="F63" s="399"/>
      <c r="G63" s="399"/>
      <c r="H63" s="399"/>
      <c r="I63" s="399"/>
      <c r="J63" s="17">
        <f>'Subaward 4'!$D$324</f>
        <v>0</v>
      </c>
      <c r="K63" s="17">
        <f>'Subaward 4'!$D$325</f>
        <v>0</v>
      </c>
      <c r="L63" s="17">
        <f>'Subaward 4'!$D$326</f>
        <v>0</v>
      </c>
      <c r="M63" s="15">
        <f t="shared" si="48"/>
        <v>0</v>
      </c>
      <c r="N63" s="6"/>
      <c r="O63" s="3"/>
      <c r="P63" s="11">
        <v>4</v>
      </c>
      <c r="Q63" s="393">
        <f>'Subaward 4'!$C$3</f>
        <v>0</v>
      </c>
      <c r="R63" s="393"/>
      <c r="S63" s="393"/>
      <c r="T63" s="393"/>
      <c r="U63" s="393"/>
      <c r="V63" s="393"/>
      <c r="W63" s="393"/>
      <c r="X63" s="393"/>
      <c r="Y63" s="95">
        <f>'Year 3'!$AU$60</f>
        <v>0</v>
      </c>
      <c r="Z63" s="64">
        <f>'Subaward 4'!$S$324</f>
        <v>0</v>
      </c>
      <c r="AA63" s="64">
        <f>'Subaward 4'!$S$325</f>
        <v>0</v>
      </c>
      <c r="AB63" s="64">
        <f>'Subaward 4'!$S$326</f>
        <v>0</v>
      </c>
      <c r="AC63" s="60">
        <f t="shared" si="49"/>
        <v>0</v>
      </c>
      <c r="AD63" s="61">
        <f t="shared" si="50"/>
        <v>0</v>
      </c>
      <c r="AE63" s="6"/>
      <c r="AF63" s="3"/>
      <c r="AG63" s="11">
        <v>4</v>
      </c>
      <c r="AH63" s="400">
        <f>'Subaward 4'!$C$3</f>
        <v>0</v>
      </c>
      <c r="AI63" s="400"/>
      <c r="AJ63" s="400"/>
      <c r="AK63" s="400"/>
      <c r="AL63" s="400"/>
      <c r="AM63" s="400"/>
      <c r="AN63" s="400"/>
      <c r="AO63" s="400"/>
      <c r="AP63" s="70">
        <f>'Year 3'!$AU$60</f>
        <v>0</v>
      </c>
      <c r="AQ63" s="52">
        <f>'Subaward 4'!$AI$324</f>
        <v>0</v>
      </c>
      <c r="AR63" s="52">
        <f>'Subaward 4'!$AI$325</f>
        <v>0</v>
      </c>
      <c r="AS63" s="52">
        <f>'Subaward 4'!$AI$326</f>
        <v>0</v>
      </c>
      <c r="AT63" s="44">
        <f t="shared" si="51"/>
        <v>0</v>
      </c>
      <c r="AU63" s="45">
        <f t="shared" si="52"/>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5'!$D$324</f>
        <v>0</v>
      </c>
      <c r="K64" s="17">
        <f>'Subaward 5'!$D$325</f>
        <v>0</v>
      </c>
      <c r="L64" s="17">
        <f>'Subaward 5'!$D$326</f>
        <v>0</v>
      </c>
      <c r="M64" s="15">
        <f t="shared" si="48"/>
        <v>0</v>
      </c>
      <c r="N64" s="6"/>
      <c r="O64" s="3"/>
      <c r="P64" s="11">
        <v>5</v>
      </c>
      <c r="Q64" s="393">
        <f>'Subaward 5'!$C$3</f>
        <v>0</v>
      </c>
      <c r="R64" s="393"/>
      <c r="S64" s="393"/>
      <c r="T64" s="393"/>
      <c r="U64" s="393"/>
      <c r="V64" s="393"/>
      <c r="W64" s="393"/>
      <c r="X64" s="393"/>
      <c r="Y64" s="95">
        <f>'Year 3'!$AU$60</f>
        <v>0</v>
      </c>
      <c r="Z64" s="64">
        <f>'Subaward 5'!$S$324</f>
        <v>0</v>
      </c>
      <c r="AA64" s="64">
        <f>'Subaward 5'!$S$325</f>
        <v>0</v>
      </c>
      <c r="AB64" s="64">
        <f>'Subaward 5'!$S$326</f>
        <v>0</v>
      </c>
      <c r="AC64" s="60">
        <f t="shared" si="49"/>
        <v>0</v>
      </c>
      <c r="AD64" s="61">
        <f t="shared" si="50"/>
        <v>0</v>
      </c>
      <c r="AE64" s="6"/>
      <c r="AF64" s="3"/>
      <c r="AG64" s="11">
        <v>5</v>
      </c>
      <c r="AH64" s="400">
        <f>'Subaward 5'!$C$3</f>
        <v>0</v>
      </c>
      <c r="AI64" s="400"/>
      <c r="AJ64" s="400"/>
      <c r="AK64" s="400"/>
      <c r="AL64" s="400"/>
      <c r="AM64" s="400"/>
      <c r="AN64" s="400"/>
      <c r="AO64" s="400"/>
      <c r="AP64" s="70">
        <f>'Year 3'!$AU$60</f>
        <v>0</v>
      </c>
      <c r="AQ64" s="52">
        <f>'Subaward 5'!$AI$324</f>
        <v>0</v>
      </c>
      <c r="AR64" s="52">
        <f>'Subaward 5'!$AI$325</f>
        <v>0</v>
      </c>
      <c r="AS64" s="52">
        <f>'Subaward 5'!$AI$326</f>
        <v>0</v>
      </c>
      <c r="AT64" s="44">
        <f t="shared" si="51"/>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6'!$D$324</f>
        <v>0</v>
      </c>
      <c r="K65" s="17">
        <f>'Subaward 6'!$D$325</f>
        <v>0</v>
      </c>
      <c r="L65" s="17">
        <f>'Subaward 6'!$D$326</f>
        <v>0</v>
      </c>
      <c r="M65" s="15">
        <f t="shared" si="48"/>
        <v>0</v>
      </c>
      <c r="N65" s="6"/>
      <c r="O65" s="3"/>
      <c r="P65" s="11">
        <v>6</v>
      </c>
      <c r="Q65" s="393">
        <f>'Subaward 6'!$C$3</f>
        <v>0</v>
      </c>
      <c r="R65" s="393"/>
      <c r="S65" s="393"/>
      <c r="T65" s="393"/>
      <c r="U65" s="393"/>
      <c r="V65" s="393"/>
      <c r="W65" s="393"/>
      <c r="X65" s="393"/>
      <c r="Y65" s="95">
        <f>'Year 3'!$AU$60</f>
        <v>0</v>
      </c>
      <c r="Z65" s="64">
        <f>'Subaward 6'!$S$324</f>
        <v>0</v>
      </c>
      <c r="AA65" s="64">
        <f>'Subaward 6'!$S$325</f>
        <v>0</v>
      </c>
      <c r="AB65" s="64">
        <f>'Subaward 6'!$S$326</f>
        <v>0</v>
      </c>
      <c r="AC65" s="60">
        <f t="shared" si="49"/>
        <v>0</v>
      </c>
      <c r="AD65" s="61">
        <f t="shared" si="50"/>
        <v>0</v>
      </c>
      <c r="AE65" s="6"/>
      <c r="AF65" s="3"/>
      <c r="AG65" s="11">
        <v>6</v>
      </c>
      <c r="AH65" s="400">
        <f>'Subaward 6'!$C$3</f>
        <v>0</v>
      </c>
      <c r="AI65" s="400"/>
      <c r="AJ65" s="400"/>
      <c r="AK65" s="400"/>
      <c r="AL65" s="400"/>
      <c r="AM65" s="400"/>
      <c r="AN65" s="400"/>
      <c r="AO65" s="400"/>
      <c r="AP65" s="70">
        <f>'Year 3'!$AU$60</f>
        <v>0</v>
      </c>
      <c r="AQ65" s="52">
        <f>'Subaward 6'!$AI$324</f>
        <v>0</v>
      </c>
      <c r="AR65" s="52">
        <f>'Subaward 6'!$AI$325</f>
        <v>0</v>
      </c>
      <c r="AS65" s="52">
        <f>'Subaward 6'!$AI$326</f>
        <v>0</v>
      </c>
      <c r="AT65" s="44">
        <f t="shared" si="51"/>
        <v>0</v>
      </c>
      <c r="AU65" s="45">
        <f t="shared" si="52"/>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7'!$D$324</f>
        <v>0</v>
      </c>
      <c r="K66" s="17">
        <f>'Subaward 7'!$D$325</f>
        <v>0</v>
      </c>
      <c r="L66" s="17">
        <f>'Subaward 7'!$D$326</f>
        <v>0</v>
      </c>
      <c r="M66" s="15">
        <f t="shared" si="48"/>
        <v>0</v>
      </c>
      <c r="N66" s="6"/>
      <c r="O66" s="3"/>
      <c r="P66" s="11">
        <v>7</v>
      </c>
      <c r="Q66" s="393">
        <f>'Subaward 7'!$C$3</f>
        <v>0</v>
      </c>
      <c r="R66" s="393"/>
      <c r="S66" s="393"/>
      <c r="T66" s="393"/>
      <c r="U66" s="393"/>
      <c r="V66" s="393"/>
      <c r="W66" s="393"/>
      <c r="X66" s="393"/>
      <c r="Y66" s="95">
        <f>'Year 3'!$AU$60</f>
        <v>0</v>
      </c>
      <c r="Z66" s="64">
        <f>'Subaward 7'!$S$324</f>
        <v>0</v>
      </c>
      <c r="AA66" s="64">
        <f>'Subaward 7'!$S$325</f>
        <v>0</v>
      </c>
      <c r="AB66" s="64">
        <f>'Subaward 7'!$S$326</f>
        <v>0</v>
      </c>
      <c r="AC66" s="60">
        <f t="shared" si="49"/>
        <v>0</v>
      </c>
      <c r="AD66" s="61">
        <f t="shared" si="50"/>
        <v>0</v>
      </c>
      <c r="AE66" s="6"/>
      <c r="AF66" s="3"/>
      <c r="AG66" s="11">
        <v>7</v>
      </c>
      <c r="AH66" s="400">
        <f>'Subaward 7'!$C$3</f>
        <v>0</v>
      </c>
      <c r="AI66" s="400"/>
      <c r="AJ66" s="400"/>
      <c r="AK66" s="400"/>
      <c r="AL66" s="400"/>
      <c r="AM66" s="400"/>
      <c r="AN66" s="400"/>
      <c r="AO66" s="400"/>
      <c r="AP66" s="70">
        <f>'Year 3'!$AU$60</f>
        <v>0</v>
      </c>
      <c r="AQ66" s="52">
        <f>'Subaward 7'!$AI$324</f>
        <v>0</v>
      </c>
      <c r="AR66" s="52">
        <f>'Subaward 7'!$AI$325</f>
        <v>0</v>
      </c>
      <c r="AS66" s="52">
        <f>'Subaward 7'!$AI$326</f>
        <v>0</v>
      </c>
      <c r="AT66" s="44">
        <f t="shared" si="51"/>
        <v>0</v>
      </c>
      <c r="AU66" s="45">
        <f t="shared" si="52"/>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8'!$D$324</f>
        <v>0</v>
      </c>
      <c r="K67" s="17">
        <f>'Subaward 8'!$D$325</f>
        <v>0</v>
      </c>
      <c r="L67" s="17">
        <f>'Subaward 8'!$D$326</f>
        <v>0</v>
      </c>
      <c r="M67" s="15">
        <f t="shared" si="48"/>
        <v>0</v>
      </c>
      <c r="N67" s="6"/>
      <c r="O67" s="3"/>
      <c r="P67" s="11">
        <v>8</v>
      </c>
      <c r="Q67" s="393">
        <f>'Subaward 8'!$C$3</f>
        <v>0</v>
      </c>
      <c r="R67" s="393"/>
      <c r="S67" s="393"/>
      <c r="T67" s="393"/>
      <c r="U67" s="393"/>
      <c r="V67" s="393"/>
      <c r="W67" s="393"/>
      <c r="X67" s="393"/>
      <c r="Y67" s="95">
        <f>'Year 3'!$AU$60</f>
        <v>0</v>
      </c>
      <c r="Z67" s="64">
        <f>'Subaward 8'!$S$324</f>
        <v>0</v>
      </c>
      <c r="AA67" s="64">
        <f>'Subaward 8'!$S$325</f>
        <v>0</v>
      </c>
      <c r="AB67" s="64">
        <f>'Subaward 8'!$S$326</f>
        <v>0</v>
      </c>
      <c r="AC67" s="60">
        <f t="shared" si="49"/>
        <v>0</v>
      </c>
      <c r="AD67" s="61">
        <f t="shared" si="50"/>
        <v>0</v>
      </c>
      <c r="AE67" s="6"/>
      <c r="AF67" s="3"/>
      <c r="AG67" s="11">
        <v>8</v>
      </c>
      <c r="AH67" s="400">
        <f>'Subaward 8'!$C$3</f>
        <v>0</v>
      </c>
      <c r="AI67" s="400"/>
      <c r="AJ67" s="400"/>
      <c r="AK67" s="400"/>
      <c r="AL67" s="400"/>
      <c r="AM67" s="400"/>
      <c r="AN67" s="400"/>
      <c r="AO67" s="400"/>
      <c r="AP67" s="70">
        <f>'Year 3'!$AU$60</f>
        <v>0</v>
      </c>
      <c r="AQ67" s="52">
        <f>'Subaward 8'!$AI$324</f>
        <v>0</v>
      </c>
      <c r="AR67" s="52">
        <f>'Subaward 8'!$AI$325</f>
        <v>0</v>
      </c>
      <c r="AS67" s="52">
        <f>'Subaward 8'!$AI$326</f>
        <v>0</v>
      </c>
      <c r="AT67" s="44">
        <f t="shared" si="51"/>
        <v>0</v>
      </c>
      <c r="AU67" s="45">
        <f t="shared" si="52"/>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9'!$D$324</f>
        <v>0</v>
      </c>
      <c r="K68" s="17">
        <f>'Subaward 9'!$D$325</f>
        <v>0</v>
      </c>
      <c r="L68" s="17">
        <f>'Subaward 9'!$D$326</f>
        <v>0</v>
      </c>
      <c r="M68" s="15">
        <f t="shared" si="48"/>
        <v>0</v>
      </c>
      <c r="N68" s="6"/>
      <c r="O68" s="3"/>
      <c r="P68" s="11">
        <v>9</v>
      </c>
      <c r="Q68" s="393">
        <f>'Subaward 9'!$C$3</f>
        <v>0</v>
      </c>
      <c r="R68" s="393"/>
      <c r="S68" s="393"/>
      <c r="T68" s="393"/>
      <c r="U68" s="393"/>
      <c r="V68" s="393"/>
      <c r="W68" s="393"/>
      <c r="X68" s="393"/>
      <c r="Y68" s="95">
        <f>'Year 3'!$AU$60</f>
        <v>0</v>
      </c>
      <c r="Z68" s="64">
        <f>'Subaward 9'!$S$324</f>
        <v>0</v>
      </c>
      <c r="AA68" s="64">
        <f>'Subaward 9'!$S$325</f>
        <v>0</v>
      </c>
      <c r="AB68" s="64">
        <f>'Subaward 9'!$S$326</f>
        <v>0</v>
      </c>
      <c r="AC68" s="60">
        <f t="shared" si="49"/>
        <v>0</v>
      </c>
      <c r="AD68" s="61">
        <f t="shared" si="50"/>
        <v>0</v>
      </c>
      <c r="AE68" s="6"/>
      <c r="AF68" s="3"/>
      <c r="AG68" s="11">
        <v>9</v>
      </c>
      <c r="AH68" s="400">
        <f>'Subaward 9'!$C$3</f>
        <v>0</v>
      </c>
      <c r="AI68" s="400"/>
      <c r="AJ68" s="400"/>
      <c r="AK68" s="400"/>
      <c r="AL68" s="400"/>
      <c r="AM68" s="400"/>
      <c r="AN68" s="400"/>
      <c r="AO68" s="400"/>
      <c r="AP68" s="70">
        <f>'Year 3'!$AU$60</f>
        <v>0</v>
      </c>
      <c r="AQ68" s="52">
        <f>'Subaward 9'!$AI$324</f>
        <v>0</v>
      </c>
      <c r="AR68" s="52">
        <f>'Subaward 9'!$AI$325</f>
        <v>0</v>
      </c>
      <c r="AS68" s="52">
        <f>'Subaward 9'!$AI$326</f>
        <v>0</v>
      </c>
      <c r="AT68" s="44">
        <f t="shared" si="51"/>
        <v>0</v>
      </c>
      <c r="AU68" s="45">
        <f t="shared" si="52"/>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10'!$D$324</f>
        <v>0</v>
      </c>
      <c r="K69" s="17">
        <f>'Subaward 10'!$D$325</f>
        <v>0</v>
      </c>
      <c r="L69" s="17">
        <f>'Subaward 10'!$D$326</f>
        <v>0</v>
      </c>
      <c r="M69" s="15">
        <f t="shared" si="48"/>
        <v>0</v>
      </c>
      <c r="N69" s="6"/>
      <c r="O69" s="3"/>
      <c r="P69" s="11">
        <v>10</v>
      </c>
      <c r="Q69" s="393">
        <f>'Subaward 10'!$C$3</f>
        <v>0</v>
      </c>
      <c r="R69" s="393"/>
      <c r="S69" s="393"/>
      <c r="T69" s="393"/>
      <c r="U69" s="393"/>
      <c r="V69" s="393"/>
      <c r="W69" s="393"/>
      <c r="X69" s="393"/>
      <c r="Y69" s="95">
        <f>'Year 3'!$AU$60</f>
        <v>0</v>
      </c>
      <c r="Z69" s="64">
        <f>'Subaward 10'!$S$324</f>
        <v>0</v>
      </c>
      <c r="AA69" s="64">
        <f>'Subaward 10'!$S$325</f>
        <v>0</v>
      </c>
      <c r="AB69" s="64">
        <f>'Subaward 10'!$S$326</f>
        <v>0</v>
      </c>
      <c r="AC69" s="60">
        <f t="shared" si="49"/>
        <v>0</v>
      </c>
      <c r="AD69" s="61">
        <f t="shared" si="50"/>
        <v>0</v>
      </c>
      <c r="AE69" s="6"/>
      <c r="AF69" s="3"/>
      <c r="AG69" s="11">
        <v>10</v>
      </c>
      <c r="AH69" s="400">
        <f>'Subaward 10'!$C$3</f>
        <v>0</v>
      </c>
      <c r="AI69" s="400"/>
      <c r="AJ69" s="400"/>
      <c r="AK69" s="400"/>
      <c r="AL69" s="400"/>
      <c r="AM69" s="400"/>
      <c r="AN69" s="400"/>
      <c r="AO69" s="400"/>
      <c r="AP69" s="70">
        <f>'Year 3'!$AU$60</f>
        <v>0</v>
      </c>
      <c r="AQ69" s="52">
        <f>'Subaward 10'!$AI$324</f>
        <v>0</v>
      </c>
      <c r="AR69" s="52">
        <f>'Subaward 10'!$AI$325</f>
        <v>0</v>
      </c>
      <c r="AS69" s="52">
        <f>'Subaward 10'!$AI$326</f>
        <v>0</v>
      </c>
      <c r="AT69" s="44">
        <f t="shared" si="51"/>
        <v>0</v>
      </c>
      <c r="AU69" s="45">
        <f t="shared" si="52"/>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3">SUM(K60:K69)</f>
        <v>0</v>
      </c>
      <c r="L70" s="82">
        <f t="shared" si="53"/>
        <v>0</v>
      </c>
      <c r="M70" s="16">
        <f t="shared" si="48"/>
        <v>0</v>
      </c>
      <c r="N70" s="6"/>
      <c r="O70" s="3"/>
      <c r="P70" s="374" t="s">
        <v>137</v>
      </c>
      <c r="Q70" s="375"/>
      <c r="R70" s="375"/>
      <c r="S70" s="375"/>
      <c r="T70" s="375"/>
      <c r="U70" s="375"/>
      <c r="V70" s="375"/>
      <c r="W70" s="375"/>
      <c r="X70" s="375"/>
      <c r="Y70" s="84">
        <f t="shared" ref="Y70:AD70" si="54">SUM(Y60:Y69)</f>
        <v>0</v>
      </c>
      <c r="Z70" s="84">
        <f t="shared" si="54"/>
        <v>0</v>
      </c>
      <c r="AA70" s="84">
        <f t="shared" si="54"/>
        <v>0</v>
      </c>
      <c r="AB70" s="84">
        <f t="shared" si="54"/>
        <v>0</v>
      </c>
      <c r="AC70" s="84">
        <f>SUM(AC60:AC69)</f>
        <v>0</v>
      </c>
      <c r="AD70" s="112">
        <f t="shared" si="54"/>
        <v>0</v>
      </c>
      <c r="AE70" s="6"/>
      <c r="AF70" s="3"/>
      <c r="AG70" s="374" t="s">
        <v>137</v>
      </c>
      <c r="AH70" s="375"/>
      <c r="AI70" s="375"/>
      <c r="AJ70" s="375"/>
      <c r="AK70" s="375"/>
      <c r="AL70" s="375"/>
      <c r="AM70" s="375"/>
      <c r="AN70" s="375"/>
      <c r="AO70" s="375"/>
      <c r="AP70" s="83">
        <f>SUM(AP60:AP69)</f>
        <v>0</v>
      </c>
      <c r="AQ70" s="83">
        <f>SUM(AQ60:AQ69)</f>
        <v>0</v>
      </c>
      <c r="AR70" s="83">
        <f t="shared" ref="AR70:AT70" si="55">SUM(AR60:AR69)</f>
        <v>0</v>
      </c>
      <c r="AS70" s="83">
        <f>SUM(AS60:AS69)</f>
        <v>0</v>
      </c>
      <c r="AT70" s="83">
        <f t="shared" si="55"/>
        <v>0</v>
      </c>
      <c r="AU70" s="43">
        <f t="shared" si="52"/>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3'!AU72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3'!AU72</f>
        <v>0</v>
      </c>
      <c r="AQ72" s="53">
        <f>SUM(AQ70, AQ57, AQ43, AQ37, AO30)</f>
        <v>0</v>
      </c>
      <c r="AR72" s="53">
        <f>SUM(AR70, AR57, AR43, AR37, AR30)</f>
        <v>0</v>
      </c>
      <c r="AS72" s="53">
        <f>SUM(AS70, AS57, AS43, AS37, AS30, )</f>
        <v>0</v>
      </c>
      <c r="AT72" s="53">
        <f t="shared" ref="AT72" si="56">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3'!AU73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3'!AU73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252</v>
      </c>
      <c r="Z75" s="89" t="s">
        <v>73</v>
      </c>
      <c r="AA75" s="386" t="s">
        <v>4</v>
      </c>
      <c r="AB75" s="386"/>
      <c r="AC75" s="99" t="s">
        <v>18</v>
      </c>
      <c r="AD75" s="39" t="s">
        <v>109</v>
      </c>
      <c r="AE75" s="32"/>
      <c r="AG75" s="372" t="s">
        <v>95</v>
      </c>
      <c r="AH75" s="373"/>
      <c r="AI75" s="373"/>
      <c r="AJ75" s="373"/>
      <c r="AK75" s="373"/>
      <c r="AL75" s="373"/>
      <c r="AM75" s="373"/>
      <c r="AN75" s="373"/>
      <c r="AO75" s="373"/>
      <c r="AP75" s="99" t="s">
        <v>252</v>
      </c>
      <c r="AQ75" s="89" t="s">
        <v>205</v>
      </c>
      <c r="AR75" s="386" t="s">
        <v>4</v>
      </c>
      <c r="AS75" s="386"/>
      <c r="AT75" s="99" t="s">
        <v>207</v>
      </c>
      <c r="AU75" s="39" t="s">
        <v>255</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3'!AU76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3'!AU76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3'!AU78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3'!AU78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228</v>
      </c>
      <c r="C81" s="409"/>
      <c r="D81" s="257">
        <f>$J$78</f>
        <v>0</v>
      </c>
      <c r="F81" s="3"/>
      <c r="G81" s="3"/>
      <c r="O81" s="74"/>
      <c r="P81" s="440" t="s">
        <v>228</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229</v>
      </c>
      <c r="C82" s="406"/>
      <c r="D82" s="259">
        <f>$K$78</f>
        <v>0</v>
      </c>
      <c r="F82" s="3"/>
      <c r="G82" s="3"/>
      <c r="O82" s="74"/>
      <c r="P82" s="446" t="s">
        <v>229</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131</v>
      </c>
      <c r="C83" s="406"/>
      <c r="D83" s="259">
        <f>$L$78</f>
        <v>0</v>
      </c>
      <c r="F83" s="3"/>
      <c r="G83" s="3"/>
      <c r="O83" s="74"/>
      <c r="P83" s="446" t="s">
        <v>131</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230</v>
      </c>
      <c r="C84" s="406"/>
      <c r="D84" s="259">
        <f>$K$78+$L$78</f>
        <v>0</v>
      </c>
      <c r="F84" s="3"/>
      <c r="G84" s="3"/>
      <c r="O84" s="74"/>
      <c r="P84" s="446" t="s">
        <v>230</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231</v>
      </c>
      <c r="C85" s="406"/>
      <c r="D85" s="259">
        <f>$M$78</f>
        <v>0</v>
      </c>
      <c r="F85" s="3"/>
      <c r="G85" s="3"/>
      <c r="O85" s="74"/>
      <c r="P85" s="446" t="s">
        <v>231</v>
      </c>
      <c r="Q85" s="445"/>
      <c r="R85" s="406"/>
      <c r="S85" s="260">
        <f>AC78</f>
        <v>0</v>
      </c>
      <c r="T85" s="401" t="s">
        <v>103</v>
      </c>
      <c r="U85" s="401"/>
      <c r="V85" s="115">
        <f>D85-S85</f>
        <v>0</v>
      </c>
      <c r="W85" s="478"/>
      <c r="X85" s="478"/>
      <c r="Y85" s="452"/>
      <c r="Z85" s="452"/>
      <c r="AA85" s="452"/>
      <c r="AF85" s="74"/>
      <c r="AG85" s="446" t="s">
        <v>267</v>
      </c>
      <c r="AH85" s="406"/>
      <c r="AI85" s="491">
        <f>AT78</f>
        <v>0</v>
      </c>
      <c r="AJ85" s="492"/>
      <c r="AK85" s="401" t="s">
        <v>268</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Qpe9fq6krYHVvEVVqW83BcNGtAM+C2Gb2jaPWyAUFIdC5maqq7zRrMt+bq6XBQTPflPXZemFjzqXcXDJUUeDmg==" saltValue="t1JjM5V7mEiUPbxmdcbOvw==" spinCount="100000" sheet="1" formatCells="0" formatColumns="0" formatRows="0" insertColumns="0"/>
  <mergeCells count="298">
    <mergeCell ref="AI24:AJ24"/>
    <mergeCell ref="A24:B24"/>
    <mergeCell ref="C24:D24"/>
    <mergeCell ref="A23:B23"/>
    <mergeCell ref="C23:D23"/>
    <mergeCell ref="B81:C81"/>
    <mergeCell ref="B82:C82"/>
    <mergeCell ref="B60:I60"/>
    <mergeCell ref="B61:I61"/>
    <mergeCell ref="A78:I78"/>
    <mergeCell ref="A73:I73"/>
    <mergeCell ref="A76:I76"/>
    <mergeCell ref="A75:I75"/>
    <mergeCell ref="C12:D12"/>
    <mergeCell ref="C13:D13"/>
    <mergeCell ref="A19:B19"/>
    <mergeCell ref="A5:B5"/>
    <mergeCell ref="C5:F5"/>
    <mergeCell ref="C11:D11"/>
    <mergeCell ref="A6:B6"/>
    <mergeCell ref="A7:B7"/>
    <mergeCell ref="A8:B8"/>
    <mergeCell ref="C16:D16"/>
    <mergeCell ref="C19:D19"/>
    <mergeCell ref="C18:D18"/>
    <mergeCell ref="C17:D17"/>
    <mergeCell ref="C14:D14"/>
    <mergeCell ref="C15:D15"/>
    <mergeCell ref="C46:I46"/>
    <mergeCell ref="A43:I43"/>
    <mergeCell ref="A45:I45"/>
    <mergeCell ref="B68:I68"/>
    <mergeCell ref="B34:I34"/>
    <mergeCell ref="B40:I40"/>
    <mergeCell ref="B41:I41"/>
    <mergeCell ref="A39:I39"/>
    <mergeCell ref="A33:I33"/>
    <mergeCell ref="B36:I36"/>
    <mergeCell ref="B42:I42"/>
    <mergeCell ref="C47:I47"/>
    <mergeCell ref="C49:I49"/>
    <mergeCell ref="C52:I52"/>
    <mergeCell ref="C53:I53"/>
    <mergeCell ref="C54:I54"/>
    <mergeCell ref="C50:I50"/>
    <mergeCell ref="C51:I51"/>
    <mergeCell ref="C48:I48"/>
    <mergeCell ref="A37:I37"/>
    <mergeCell ref="B35:I35"/>
    <mergeCell ref="C55:I55"/>
    <mergeCell ref="A70:I70"/>
    <mergeCell ref="A72:I72"/>
    <mergeCell ref="A57:I57"/>
    <mergeCell ref="A59:I59"/>
    <mergeCell ref="B69:I69"/>
    <mergeCell ref="B62:I62"/>
    <mergeCell ref="B63:I63"/>
    <mergeCell ref="B64:I64"/>
    <mergeCell ref="B65:I65"/>
    <mergeCell ref="B66:I66"/>
    <mergeCell ref="B67:I67"/>
    <mergeCell ref="R17:S17"/>
    <mergeCell ref="AI17:AJ17"/>
    <mergeCell ref="A3:M3"/>
    <mergeCell ref="P3:AD3"/>
    <mergeCell ref="AG3:AU3"/>
    <mergeCell ref="B83:C83"/>
    <mergeCell ref="AK84:AL84"/>
    <mergeCell ref="B87:C87"/>
    <mergeCell ref="B85:C85"/>
    <mergeCell ref="B86:C86"/>
    <mergeCell ref="B84:C84"/>
    <mergeCell ref="AK85:AL85"/>
    <mergeCell ref="AI82:AJ82"/>
    <mergeCell ref="AI85:AJ85"/>
    <mergeCell ref="AI86:AJ86"/>
    <mergeCell ref="AI83:AJ83"/>
    <mergeCell ref="AI84:AJ84"/>
    <mergeCell ref="AK82:AL82"/>
    <mergeCell ref="AK83:AL83"/>
    <mergeCell ref="P83:R83"/>
    <mergeCell ref="T83:U83"/>
    <mergeCell ref="X83:Y83"/>
    <mergeCell ref="AG83:AH83"/>
    <mergeCell ref="C56:I56"/>
    <mergeCell ref="AI18:AJ18"/>
    <mergeCell ref="A22:B22"/>
    <mergeCell ref="C22:D22"/>
    <mergeCell ref="A18:B18"/>
    <mergeCell ref="AI22:AJ22"/>
    <mergeCell ref="AI23:AJ23"/>
    <mergeCell ref="P18:Q18"/>
    <mergeCell ref="R18:S18"/>
    <mergeCell ref="AG18:AH18"/>
    <mergeCell ref="P19:Q19"/>
    <mergeCell ref="R19:S19"/>
    <mergeCell ref="AG19:AH19"/>
    <mergeCell ref="A21:M21"/>
    <mergeCell ref="P21:AC21"/>
    <mergeCell ref="AG21:AT21"/>
    <mergeCell ref="AI19:AJ19"/>
    <mergeCell ref="A32:M32"/>
    <mergeCell ref="P32:AC32"/>
    <mergeCell ref="AG32:AT32"/>
    <mergeCell ref="AI26:AJ26"/>
    <mergeCell ref="P25:Q25"/>
    <mergeCell ref="R25:S25"/>
    <mergeCell ref="AG25:AH25"/>
    <mergeCell ref="P26:Q26"/>
    <mergeCell ref="R26:S26"/>
    <mergeCell ref="AG26:AH26"/>
    <mergeCell ref="P27:Q27"/>
    <mergeCell ref="R27:S27"/>
    <mergeCell ref="AG27:AH27"/>
    <mergeCell ref="C26:D26"/>
    <mergeCell ref="A27:B27"/>
    <mergeCell ref="C25:D25"/>
    <mergeCell ref="AI25:AJ25"/>
    <mergeCell ref="AI27:AJ27"/>
    <mergeCell ref="A25:B25"/>
    <mergeCell ref="A26:B26"/>
    <mergeCell ref="C27:D27"/>
    <mergeCell ref="C28:D28"/>
    <mergeCell ref="A30:E30"/>
    <mergeCell ref="R28:S28"/>
    <mergeCell ref="AI28:AJ28"/>
    <mergeCell ref="A29:M29"/>
    <mergeCell ref="P29:AD29"/>
    <mergeCell ref="AG29:AU29"/>
    <mergeCell ref="P30:T30"/>
    <mergeCell ref="AG30:AK30"/>
    <mergeCell ref="P33:X33"/>
    <mergeCell ref="AG33:AO33"/>
    <mergeCell ref="Q34:X34"/>
    <mergeCell ref="AH34:AO34"/>
    <mergeCell ref="Q35:X35"/>
    <mergeCell ref="AH35:AO35"/>
    <mergeCell ref="Q36:X36"/>
    <mergeCell ref="AH36:AO36"/>
    <mergeCell ref="P37:X37"/>
    <mergeCell ref="AG37:AO37"/>
    <mergeCell ref="Q63:X63"/>
    <mergeCell ref="AH63:AO63"/>
    <mergeCell ref="Q64:X64"/>
    <mergeCell ref="AH64:AO64"/>
    <mergeCell ref="Q65:X65"/>
    <mergeCell ref="AH65:AO65"/>
    <mergeCell ref="P45:X45"/>
    <mergeCell ref="AG45:AO45"/>
    <mergeCell ref="R46:X46"/>
    <mergeCell ref="AI46:AO46"/>
    <mergeCell ref="R47:X47"/>
    <mergeCell ref="AI47:AO47"/>
    <mergeCell ref="R48:X48"/>
    <mergeCell ref="AI48:AO48"/>
    <mergeCell ref="R49:X49"/>
    <mergeCell ref="AI49:AO49"/>
    <mergeCell ref="R50:X50"/>
    <mergeCell ref="AI50:AO50"/>
    <mergeCell ref="R51:X51"/>
    <mergeCell ref="AI51:AO51"/>
    <mergeCell ref="AI87:AJ87"/>
    <mergeCell ref="P86:R86"/>
    <mergeCell ref="AG86:AH86"/>
    <mergeCell ref="P87:R87"/>
    <mergeCell ref="AG87:AH87"/>
    <mergeCell ref="AI81:AJ81"/>
    <mergeCell ref="P78:X78"/>
    <mergeCell ref="Q66:X66"/>
    <mergeCell ref="AH66:AO66"/>
    <mergeCell ref="Q67:X67"/>
    <mergeCell ref="AH67:AO67"/>
    <mergeCell ref="Q68:X68"/>
    <mergeCell ref="AH68:AO68"/>
    <mergeCell ref="Q69:X69"/>
    <mergeCell ref="AH69:AO69"/>
    <mergeCell ref="P70:X70"/>
    <mergeCell ref="AG70:AO70"/>
    <mergeCell ref="P72:X72"/>
    <mergeCell ref="AG72:AO72"/>
    <mergeCell ref="P73:X73"/>
    <mergeCell ref="Z73:AC73"/>
    <mergeCell ref="AK81:AL81"/>
    <mergeCell ref="A4:M4"/>
    <mergeCell ref="P4:AD4"/>
    <mergeCell ref="AG4:AU4"/>
    <mergeCell ref="H5:M5"/>
    <mergeCell ref="P5:Q5"/>
    <mergeCell ref="R5:V5"/>
    <mergeCell ref="X5:AD5"/>
    <mergeCell ref="AG5:AH5"/>
    <mergeCell ref="AI5:AM5"/>
    <mergeCell ref="AO5:AU5"/>
    <mergeCell ref="C6:M6"/>
    <mergeCell ref="P6:Q6"/>
    <mergeCell ref="R6:AD6"/>
    <mergeCell ref="AG6:AH6"/>
    <mergeCell ref="AI6:AU6"/>
    <mergeCell ref="C7:M7"/>
    <mergeCell ref="P7:Q7"/>
    <mergeCell ref="R7:AD7"/>
    <mergeCell ref="AG7:AH7"/>
    <mergeCell ref="AI7:AU7"/>
    <mergeCell ref="C8:M8"/>
    <mergeCell ref="P8:Q8"/>
    <mergeCell ref="R8:AD8"/>
    <mergeCell ref="AG8:AH8"/>
    <mergeCell ref="AI8:AU8"/>
    <mergeCell ref="A10:M10"/>
    <mergeCell ref="P10:AD10"/>
    <mergeCell ref="AG10:AU10"/>
    <mergeCell ref="R11:S11"/>
    <mergeCell ref="AI11:AJ11"/>
    <mergeCell ref="R12:S12"/>
    <mergeCell ref="AI12:AJ12"/>
    <mergeCell ref="R13:S13"/>
    <mergeCell ref="AI13:AJ13"/>
    <mergeCell ref="R14:S14"/>
    <mergeCell ref="AI14:AJ14"/>
    <mergeCell ref="R15:S15"/>
    <mergeCell ref="AI15:AJ15"/>
    <mergeCell ref="R16:S16"/>
    <mergeCell ref="AI16:AJ16"/>
    <mergeCell ref="P22:Q22"/>
    <mergeCell ref="R22:S22"/>
    <mergeCell ref="AG22:AH22"/>
    <mergeCell ref="P23:Q23"/>
    <mergeCell ref="R23:S23"/>
    <mergeCell ref="AG23:AH23"/>
    <mergeCell ref="P24:Q24"/>
    <mergeCell ref="R24:S24"/>
    <mergeCell ref="AG24:AH24"/>
    <mergeCell ref="P39:X39"/>
    <mergeCell ref="AG39:AO39"/>
    <mergeCell ref="Q40:X40"/>
    <mergeCell ref="AH40:AO40"/>
    <mergeCell ref="Q41:X41"/>
    <mergeCell ref="AH41:AO41"/>
    <mergeCell ref="Q42:X42"/>
    <mergeCell ref="AH42:AO42"/>
    <mergeCell ref="P43:X43"/>
    <mergeCell ref="AG43:AO43"/>
    <mergeCell ref="R52:X52"/>
    <mergeCell ref="AI52:AO52"/>
    <mergeCell ref="R53:X53"/>
    <mergeCell ref="AI53:AO53"/>
    <mergeCell ref="R54:X54"/>
    <mergeCell ref="AI54:AO54"/>
    <mergeCell ref="R55:X55"/>
    <mergeCell ref="AI55:AO55"/>
    <mergeCell ref="R56:X56"/>
    <mergeCell ref="AI56:AO56"/>
    <mergeCell ref="P57:X57"/>
    <mergeCell ref="AG57:AO57"/>
    <mergeCell ref="P59:X59"/>
    <mergeCell ref="AG59:AO59"/>
    <mergeCell ref="Q60:X60"/>
    <mergeCell ref="AH60:AO60"/>
    <mergeCell ref="Q61:X61"/>
    <mergeCell ref="AH61:AO61"/>
    <mergeCell ref="Q62:X62"/>
    <mergeCell ref="AH62:AO62"/>
    <mergeCell ref="AG73:AO73"/>
    <mergeCell ref="AQ73:AT73"/>
    <mergeCell ref="K75:L75"/>
    <mergeCell ref="P75:X75"/>
    <mergeCell ref="AA75:AB75"/>
    <mergeCell ref="AG75:AO75"/>
    <mergeCell ref="AR75:AS75"/>
    <mergeCell ref="K76:L76"/>
    <mergeCell ref="P76:X76"/>
    <mergeCell ref="AA76:AB76"/>
    <mergeCell ref="AG76:AO76"/>
    <mergeCell ref="AR76:AS76"/>
    <mergeCell ref="J73:M73"/>
    <mergeCell ref="AG78:AO78"/>
    <mergeCell ref="P81:R81"/>
    <mergeCell ref="T81:U81"/>
    <mergeCell ref="X81:Y81"/>
    <mergeCell ref="AG81:AH81"/>
    <mergeCell ref="AP81:AQ81"/>
    <mergeCell ref="P82:R82"/>
    <mergeCell ref="T82:U82"/>
    <mergeCell ref="X82:AA82"/>
    <mergeCell ref="AG82:AH82"/>
    <mergeCell ref="AP82:AS82"/>
    <mergeCell ref="AP83:AQ83"/>
    <mergeCell ref="AR83:AS83"/>
    <mergeCell ref="P84:R84"/>
    <mergeCell ref="T84:U84"/>
    <mergeCell ref="AG84:AH84"/>
    <mergeCell ref="P85:R85"/>
    <mergeCell ref="T85:U85"/>
    <mergeCell ref="W85:X85"/>
    <mergeCell ref="Y85:AA85"/>
    <mergeCell ref="AG85:AH85"/>
    <mergeCell ref="AO85:AP85"/>
    <mergeCell ref="AQ85:AS85"/>
  </mergeCells>
  <dataValidations count="1">
    <dataValidation allowBlank="1" showErrorMessage="1" sqref="C18:D18 AI18:AJ18 R18:S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D231"/>
  <sheetViews>
    <sheetView zoomScale="60" zoomScaleNormal="60" workbookViewId="0">
      <selection activeCell="C7" sqref="C7:M7"/>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253</v>
      </c>
      <c r="Q3" s="473"/>
      <c r="R3" s="473"/>
      <c r="S3" s="473"/>
      <c r="T3" s="473"/>
      <c r="U3" s="473"/>
      <c r="V3" s="473"/>
      <c r="W3" s="473"/>
      <c r="X3" s="473"/>
      <c r="Y3" s="473"/>
      <c r="Z3" s="473"/>
      <c r="AA3" s="473"/>
      <c r="AB3" s="473"/>
      <c r="AC3" s="473"/>
      <c r="AD3" s="474"/>
      <c r="AG3" s="483" t="s">
        <v>269</v>
      </c>
      <c r="AH3" s="484"/>
      <c r="AI3" s="484"/>
      <c r="AJ3" s="484"/>
      <c r="AK3" s="484"/>
      <c r="AL3" s="484"/>
      <c r="AM3" s="484"/>
      <c r="AN3" s="484"/>
      <c r="AO3" s="484"/>
      <c r="AP3" s="484"/>
      <c r="AQ3" s="484"/>
      <c r="AR3" s="484"/>
      <c r="AS3" s="484"/>
      <c r="AT3" s="484"/>
      <c r="AU3" s="485"/>
    </row>
    <row r="4" spans="1:47" s="96" customFormat="1" x14ac:dyDescent="0.35">
      <c r="A4" s="365" t="s">
        <v>8</v>
      </c>
      <c r="B4" s="366"/>
      <c r="C4" s="366"/>
      <c r="D4" s="366"/>
      <c r="E4" s="366"/>
      <c r="F4" s="366"/>
      <c r="G4" s="366"/>
      <c r="H4" s="366"/>
      <c r="I4" s="366"/>
      <c r="J4" s="366"/>
      <c r="K4" s="366"/>
      <c r="L4" s="366"/>
      <c r="M4" s="436"/>
      <c r="P4" s="365" t="s">
        <v>254</v>
      </c>
      <c r="Q4" s="366"/>
      <c r="R4" s="366"/>
      <c r="S4" s="366"/>
      <c r="T4" s="366"/>
      <c r="U4" s="366"/>
      <c r="V4" s="366"/>
      <c r="W4" s="366"/>
      <c r="X4" s="366"/>
      <c r="Y4" s="366"/>
      <c r="Z4" s="366"/>
      <c r="AA4" s="366"/>
      <c r="AB4" s="366"/>
      <c r="AC4" s="366"/>
      <c r="AD4" s="436"/>
      <c r="AG4" s="365" t="s">
        <v>44</v>
      </c>
      <c r="AH4" s="366"/>
      <c r="AI4" s="366"/>
      <c r="AJ4" s="366"/>
      <c r="AK4" s="366"/>
      <c r="AL4" s="366"/>
      <c r="AM4" s="366"/>
      <c r="AN4" s="366"/>
      <c r="AO4" s="366"/>
      <c r="AP4" s="366"/>
      <c r="AQ4" s="366"/>
      <c r="AR4" s="366"/>
      <c r="AS4" s="366"/>
      <c r="AT4" s="366"/>
      <c r="AU4" s="436"/>
    </row>
    <row r="5" spans="1:47" s="96" customFormat="1" x14ac:dyDescent="0.35">
      <c r="A5" s="365" t="s">
        <v>232</v>
      </c>
      <c r="B5" s="366"/>
      <c r="C5" s="413"/>
      <c r="D5" s="413"/>
      <c r="E5" s="413"/>
      <c r="F5" s="413"/>
      <c r="G5" s="100" t="s">
        <v>233</v>
      </c>
      <c r="H5" s="413"/>
      <c r="I5" s="413"/>
      <c r="J5" s="413"/>
      <c r="K5" s="413"/>
      <c r="L5" s="413"/>
      <c r="M5" s="420"/>
      <c r="P5" s="365" t="s">
        <v>232</v>
      </c>
      <c r="Q5" s="366"/>
      <c r="R5" s="413"/>
      <c r="S5" s="413"/>
      <c r="T5" s="413"/>
      <c r="U5" s="413"/>
      <c r="V5" s="413"/>
      <c r="W5" s="100" t="s">
        <v>233</v>
      </c>
      <c r="X5" s="413"/>
      <c r="Y5" s="413"/>
      <c r="Z5" s="413"/>
      <c r="AA5" s="413"/>
      <c r="AB5" s="413"/>
      <c r="AC5" s="413"/>
      <c r="AD5" s="420"/>
      <c r="AG5" s="365" t="s">
        <v>232</v>
      </c>
      <c r="AH5" s="366"/>
      <c r="AI5" s="413"/>
      <c r="AJ5" s="413"/>
      <c r="AK5" s="413"/>
      <c r="AL5" s="413"/>
      <c r="AM5" s="413"/>
      <c r="AN5" s="100" t="s">
        <v>233</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255</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255</v>
      </c>
      <c r="AM11" s="88" t="s">
        <v>164</v>
      </c>
      <c r="AN11" s="88" t="s">
        <v>64</v>
      </c>
      <c r="AO11" s="31" t="s">
        <v>144</v>
      </c>
      <c r="AP11" s="101" t="s">
        <v>76</v>
      </c>
      <c r="AQ11" s="88" t="s">
        <v>77</v>
      </c>
      <c r="AR11" s="31" t="s">
        <v>78</v>
      </c>
      <c r="AS11" s="88" t="s">
        <v>143</v>
      </c>
      <c r="AT11" s="31" t="s">
        <v>206</v>
      </c>
      <c r="AU11" s="38" t="s">
        <v>258</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4'!AU12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4'!AU12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4'!AU13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4'!AU13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4'!AU14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4'!AU14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4'!AU15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4'!AU15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4'!AU16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4'!AU16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4'!AU17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4'!AU17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4'!AU18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4'!AU18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255</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255</v>
      </c>
      <c r="AM22" s="88" t="s">
        <v>164</v>
      </c>
      <c r="AN22" s="88" t="s">
        <v>64</v>
      </c>
      <c r="AO22" s="31" t="s">
        <v>144</v>
      </c>
      <c r="AP22" s="101" t="s">
        <v>76</v>
      </c>
      <c r="AQ22" s="88" t="s">
        <v>77</v>
      </c>
      <c r="AR22" s="31" t="s">
        <v>78</v>
      </c>
      <c r="AS22" s="88" t="s">
        <v>143</v>
      </c>
      <c r="AT22" s="31" t="s">
        <v>206</v>
      </c>
      <c r="AU22" s="38" t="s">
        <v>258</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4'!AU23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4'!AU23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4">SUM(F24:G24)</f>
        <v>0</v>
      </c>
      <c r="I24" s="13">
        <v>0</v>
      </c>
      <c r="J24" s="13">
        <v>0</v>
      </c>
      <c r="K24" s="14">
        <f t="shared" ref="K24" si="15">SUM(I24:J24)</f>
        <v>0</v>
      </c>
      <c r="L24" s="13">
        <v>0</v>
      </c>
      <c r="M24" s="15">
        <f t="shared" ref="M24:M27" si="16">SUM(H24, K24, L24)</f>
        <v>0</v>
      </c>
      <c r="N24" s="6"/>
      <c r="P24" s="365">
        <v>0</v>
      </c>
      <c r="Q24" s="366"/>
      <c r="R24" s="366" t="s">
        <v>20</v>
      </c>
      <c r="S24" s="366"/>
      <c r="T24" s="100"/>
      <c r="U24" s="93">
        <f>'Year 4'!AU24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5">
        <v>0</v>
      </c>
      <c r="AH24" s="366"/>
      <c r="AI24" s="366" t="s">
        <v>20</v>
      </c>
      <c r="AJ24" s="366"/>
      <c r="AK24" s="100"/>
      <c r="AL24" s="72">
        <f>'Year 4'!AU24</f>
        <v>0</v>
      </c>
      <c r="AM24" s="13">
        <v>0</v>
      </c>
      <c r="AN24" s="13">
        <v>0</v>
      </c>
      <c r="AO24" s="44">
        <f t="shared" ref="AO24:AO27" si="19">SUM(AM24:AN24)</f>
        <v>0</v>
      </c>
      <c r="AP24" s="13">
        <v>0</v>
      </c>
      <c r="AQ24" s="13">
        <v>0</v>
      </c>
      <c r="AR24" s="44">
        <f t="shared" ref="AR24:AR27" si="20">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6"/>
        <v>0</v>
      </c>
      <c r="N25" s="6"/>
      <c r="P25" s="365">
        <v>0</v>
      </c>
      <c r="Q25" s="366"/>
      <c r="R25" s="366" t="s">
        <v>21</v>
      </c>
      <c r="S25" s="366"/>
      <c r="T25" s="100"/>
      <c r="U25" s="93">
        <f>'Year 4'!AU25</f>
        <v>0</v>
      </c>
      <c r="V25" s="13">
        <v>0</v>
      </c>
      <c r="W25" s="13">
        <v>0</v>
      </c>
      <c r="X25" s="60">
        <f t="shared" si="17"/>
        <v>0</v>
      </c>
      <c r="Y25" s="13">
        <v>0</v>
      </c>
      <c r="Z25" s="13">
        <v>0</v>
      </c>
      <c r="AA25" s="60">
        <f>SUM(Y25:Z25)</f>
        <v>0</v>
      </c>
      <c r="AB25" s="13">
        <v>0</v>
      </c>
      <c r="AC25" s="60">
        <f t="shared" si="18"/>
        <v>0</v>
      </c>
      <c r="AD25" s="61">
        <f>M25-AC25</f>
        <v>0</v>
      </c>
      <c r="AE25" s="6"/>
      <c r="AG25" s="365">
        <v>0</v>
      </c>
      <c r="AH25" s="366"/>
      <c r="AI25" s="366" t="s">
        <v>21</v>
      </c>
      <c r="AJ25" s="366"/>
      <c r="AK25" s="100"/>
      <c r="AL25" s="72">
        <f>'Year 4'!AU25</f>
        <v>0</v>
      </c>
      <c r="AM25" s="13">
        <v>0</v>
      </c>
      <c r="AN25" s="13">
        <v>0</v>
      </c>
      <c r="AO25" s="44">
        <f t="shared" si="19"/>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4"/>
        <v>0</v>
      </c>
      <c r="I26" s="13">
        <v>0</v>
      </c>
      <c r="J26" s="13">
        <v>0</v>
      </c>
      <c r="K26" s="14">
        <f>SUM(I26:J26)</f>
        <v>0</v>
      </c>
      <c r="L26" s="13">
        <v>0</v>
      </c>
      <c r="M26" s="15">
        <f t="shared" si="16"/>
        <v>0</v>
      </c>
      <c r="N26" s="6"/>
      <c r="P26" s="365">
        <v>0</v>
      </c>
      <c r="Q26" s="366"/>
      <c r="R26" s="366" t="s">
        <v>22</v>
      </c>
      <c r="S26" s="366"/>
      <c r="T26" s="100"/>
      <c r="U26" s="93">
        <f>'Year 4'!AU26</f>
        <v>0</v>
      </c>
      <c r="V26" s="13">
        <v>0</v>
      </c>
      <c r="W26" s="13">
        <v>0</v>
      </c>
      <c r="X26" s="60">
        <f t="shared" si="17"/>
        <v>0</v>
      </c>
      <c r="Y26" s="13">
        <v>0</v>
      </c>
      <c r="Z26" s="13">
        <v>0</v>
      </c>
      <c r="AA26" s="60">
        <f t="shared" ref="AA26:AA27" si="21">SUM(Y26:Z26)</f>
        <v>0</v>
      </c>
      <c r="AB26" s="13">
        <v>0</v>
      </c>
      <c r="AC26" s="60">
        <f t="shared" si="18"/>
        <v>0</v>
      </c>
      <c r="AD26" s="61">
        <f>M26-AC26</f>
        <v>0</v>
      </c>
      <c r="AE26" s="6"/>
      <c r="AG26" s="365">
        <v>0</v>
      </c>
      <c r="AH26" s="366"/>
      <c r="AI26" s="366" t="s">
        <v>22</v>
      </c>
      <c r="AJ26" s="366"/>
      <c r="AK26" s="100"/>
      <c r="AL26" s="72">
        <f>'Year 4'!AU26</f>
        <v>0</v>
      </c>
      <c r="AM26" s="13">
        <v>0</v>
      </c>
      <c r="AN26" s="13">
        <v>0</v>
      </c>
      <c r="AO26" s="44">
        <f t="shared" si="19"/>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4"/>
        <v>0</v>
      </c>
      <c r="I27" s="13">
        <v>0</v>
      </c>
      <c r="J27" s="13">
        <v>0</v>
      </c>
      <c r="K27" s="14">
        <f>SUM(I27:J27)</f>
        <v>0</v>
      </c>
      <c r="L27" s="13">
        <v>0</v>
      </c>
      <c r="M27" s="15">
        <f t="shared" si="16"/>
        <v>0</v>
      </c>
      <c r="N27" s="6"/>
      <c r="P27" s="365">
        <v>0</v>
      </c>
      <c r="Q27" s="366"/>
      <c r="R27" s="366" t="s">
        <v>23</v>
      </c>
      <c r="S27" s="366"/>
      <c r="T27" s="100"/>
      <c r="U27" s="93">
        <f>'Year 4'!AU27</f>
        <v>0</v>
      </c>
      <c r="V27" s="13">
        <v>0</v>
      </c>
      <c r="W27" s="13">
        <v>0</v>
      </c>
      <c r="X27" s="60">
        <f t="shared" si="17"/>
        <v>0</v>
      </c>
      <c r="Y27" s="13">
        <v>0</v>
      </c>
      <c r="Z27" s="13">
        <v>0</v>
      </c>
      <c r="AA27" s="60">
        <f t="shared" si="21"/>
        <v>0</v>
      </c>
      <c r="AB27" s="13">
        <v>0</v>
      </c>
      <c r="AC27" s="60">
        <f t="shared" si="18"/>
        <v>0</v>
      </c>
      <c r="AD27" s="61">
        <f>M27-AC27</f>
        <v>0</v>
      </c>
      <c r="AE27" s="6"/>
      <c r="AG27" s="365">
        <v>0</v>
      </c>
      <c r="AH27" s="366"/>
      <c r="AI27" s="366" t="s">
        <v>23</v>
      </c>
      <c r="AJ27" s="366"/>
      <c r="AK27" s="100"/>
      <c r="AL27" s="72">
        <f>'Year 4'!AU27</f>
        <v>0</v>
      </c>
      <c r="AM27" s="13">
        <v>0</v>
      </c>
      <c r="AN27" s="13">
        <v>0</v>
      </c>
      <c r="AO27" s="44">
        <f t="shared" si="19"/>
        <v>0</v>
      </c>
      <c r="AP27" s="13">
        <v>0</v>
      </c>
      <c r="AQ27" s="13">
        <v>0</v>
      </c>
      <c r="AR27" s="44">
        <f t="shared" si="20"/>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174</v>
      </c>
      <c r="Q28" s="107"/>
      <c r="R28" s="369">
        <f>SUM(P23:Q27)</f>
        <v>0</v>
      </c>
      <c r="S28" s="369"/>
      <c r="T28" s="105"/>
      <c r="U28" s="67">
        <f>SUM(U23:U27)</f>
        <v>0</v>
      </c>
      <c r="V28" s="67">
        <f>SUM(V23:V27)</f>
        <v>0</v>
      </c>
      <c r="W28" s="67">
        <f t="shared" ref="W28:AB28" si="23">SUM(W23:W27)</f>
        <v>0</v>
      </c>
      <c r="X28" s="67">
        <f t="shared" si="23"/>
        <v>0</v>
      </c>
      <c r="Y28" s="67">
        <f>SUM(Y23:Y27)</f>
        <v>0</v>
      </c>
      <c r="Z28" s="67">
        <f t="shared" ref="Z28" si="24">SUM(Z23:Z27)</f>
        <v>0</v>
      </c>
      <c r="AA28" s="67">
        <f>SUM(AA23:AA27)</f>
        <v>0</v>
      </c>
      <c r="AB28" s="67">
        <f t="shared" si="23"/>
        <v>0</v>
      </c>
      <c r="AC28" s="67">
        <f>SUM(AC23:AC27)</f>
        <v>0</v>
      </c>
      <c r="AD28" s="59">
        <f>SUM(AD23:AD27)</f>
        <v>0</v>
      </c>
      <c r="AE28" s="6"/>
      <c r="AG28" s="4" t="s">
        <v>174</v>
      </c>
      <c r="AH28" s="107"/>
      <c r="AI28" s="421">
        <f>SUM(AG23:AH27)</f>
        <v>0</v>
      </c>
      <c r="AJ28" s="421"/>
      <c r="AK28" s="105"/>
      <c r="AL28" s="42">
        <f>SUM(AL23:AL27)</f>
        <v>0</v>
      </c>
      <c r="AM28" s="42">
        <f>SUM(AM23:AM27)</f>
        <v>0</v>
      </c>
      <c r="AN28" s="42">
        <f t="shared" ref="AN28:AU28" si="25">SUM(AN23:AN27)</f>
        <v>0</v>
      </c>
      <c r="AO28" s="42">
        <f>SUM(AO23:AO27)</f>
        <v>0</v>
      </c>
      <c r="AP28" s="42">
        <f>SUM(AP23:AP27)</f>
        <v>0</v>
      </c>
      <c r="AQ28" s="42">
        <f t="shared" ref="AQ28:AS28" si="26">SUM(AQ23:AQ27)</f>
        <v>0</v>
      </c>
      <c r="AR28" s="42">
        <f t="shared" si="26"/>
        <v>0</v>
      </c>
      <c r="AS28" s="42">
        <f t="shared" si="26"/>
        <v>0</v>
      </c>
      <c r="AT28" s="42">
        <f>SUM(AT23:AT27)</f>
        <v>0</v>
      </c>
      <c r="AU28" s="43">
        <f t="shared" si="25"/>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60" t="s">
        <v>180</v>
      </c>
      <c r="Q30" s="461"/>
      <c r="R30" s="461"/>
      <c r="S30" s="461"/>
      <c r="T30" s="461"/>
      <c r="U30" s="62">
        <f>SUM(U28, U19)</f>
        <v>0</v>
      </c>
      <c r="V30" s="62">
        <f>SUM(V28, V19)</f>
        <v>0</v>
      </c>
      <c r="W30" s="62">
        <f t="shared" ref="W30" si="29">SUM(W28, W19)</f>
        <v>0</v>
      </c>
      <c r="X30" s="62">
        <f>SUM(X28, X19)</f>
        <v>0</v>
      </c>
      <c r="Y30" s="62">
        <f>SUM(Y28, Y19)</f>
        <v>0</v>
      </c>
      <c r="Z30" s="62">
        <f t="shared" ref="Z30:AB30" si="30">SUM(Z28, Z19)</f>
        <v>0</v>
      </c>
      <c r="AA30" s="62">
        <f t="shared" si="30"/>
        <v>0</v>
      </c>
      <c r="AB30" s="62">
        <f t="shared" si="30"/>
        <v>0</v>
      </c>
      <c r="AC30" s="62">
        <f>SUM(AC28, AC19)</f>
        <v>0</v>
      </c>
      <c r="AD30" s="63">
        <f>SUM(AD28, AD19)</f>
        <v>0</v>
      </c>
      <c r="AE30" s="6"/>
      <c r="AG30" s="460" t="s">
        <v>180</v>
      </c>
      <c r="AH30" s="461"/>
      <c r="AI30" s="461"/>
      <c r="AJ30" s="461"/>
      <c r="AK30" s="461"/>
      <c r="AL30" s="46">
        <f>SUM(AL28, AL19)</f>
        <v>0</v>
      </c>
      <c r="AM30" s="46">
        <f>SUM(AM28, AM19)</f>
        <v>0</v>
      </c>
      <c r="AN30" s="46">
        <f t="shared" ref="AN30" si="31">SUM(AN28, AN19)</f>
        <v>0</v>
      </c>
      <c r="AO30" s="46">
        <f>SUM(AO28, AO19)</f>
        <v>0</v>
      </c>
      <c r="AP30" s="46">
        <f>SUM(AP28, AP19)</f>
        <v>0</v>
      </c>
      <c r="AQ30" s="46">
        <f t="shared" ref="AQ30:AS30" si="32">SUM(AQ28, AQ19)</f>
        <v>0</v>
      </c>
      <c r="AR30" s="46">
        <f t="shared" si="32"/>
        <v>0</v>
      </c>
      <c r="AS30" s="46">
        <f t="shared" si="32"/>
        <v>0</v>
      </c>
      <c r="AT30" s="46">
        <f>SUM(AT28, AT19)</f>
        <v>0</v>
      </c>
      <c r="AU30" s="47">
        <f t="shared" ref="AU30" si="33">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255</v>
      </c>
      <c r="Z33" s="88" t="s">
        <v>73</v>
      </c>
      <c r="AA33" s="88" t="s">
        <v>15</v>
      </c>
      <c r="AB33" s="88" t="s">
        <v>16</v>
      </c>
      <c r="AC33" s="108" t="s">
        <v>18</v>
      </c>
      <c r="AD33" s="38" t="s">
        <v>109</v>
      </c>
      <c r="AG33" s="381" t="s">
        <v>24</v>
      </c>
      <c r="AH33" s="382"/>
      <c r="AI33" s="382"/>
      <c r="AJ33" s="382"/>
      <c r="AK33" s="382"/>
      <c r="AL33" s="382"/>
      <c r="AM33" s="382"/>
      <c r="AN33" s="382"/>
      <c r="AO33" s="382"/>
      <c r="AP33" s="108" t="s">
        <v>255</v>
      </c>
      <c r="AQ33" s="88" t="s">
        <v>204</v>
      </c>
      <c r="AR33" s="88" t="s">
        <v>15</v>
      </c>
      <c r="AS33" s="88" t="s">
        <v>16</v>
      </c>
      <c r="AT33" s="108" t="s">
        <v>206</v>
      </c>
      <c r="AU33" s="38" t="s">
        <v>258</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4'!AU34</f>
        <v>0</v>
      </c>
      <c r="Z34" s="13">
        <v>0</v>
      </c>
      <c r="AA34" s="13">
        <v>0</v>
      </c>
      <c r="AB34" s="13">
        <v>0</v>
      </c>
      <c r="AC34" s="60">
        <f>SUM(Z34:AB34)</f>
        <v>0</v>
      </c>
      <c r="AD34" s="61">
        <f>M34-AC34</f>
        <v>0</v>
      </c>
      <c r="AE34" s="6"/>
      <c r="AG34" s="8">
        <v>1</v>
      </c>
      <c r="AH34" s="366"/>
      <c r="AI34" s="366"/>
      <c r="AJ34" s="366"/>
      <c r="AK34" s="366"/>
      <c r="AL34" s="366"/>
      <c r="AM34" s="366"/>
      <c r="AN34" s="366"/>
      <c r="AO34" s="366"/>
      <c r="AP34" s="70">
        <f>'Year 4'!AU34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4'!AU35</f>
        <v>0</v>
      </c>
      <c r="Z35" s="13">
        <v>0</v>
      </c>
      <c r="AA35" s="13">
        <v>0</v>
      </c>
      <c r="AB35" s="13">
        <v>0</v>
      </c>
      <c r="AC35" s="60">
        <f>SUM(Z35:AB35)</f>
        <v>0</v>
      </c>
      <c r="AD35" s="61">
        <f>M35-AC35</f>
        <v>0</v>
      </c>
      <c r="AE35" s="6"/>
      <c r="AG35" s="8">
        <v>2</v>
      </c>
      <c r="AH35" s="376"/>
      <c r="AI35" s="376"/>
      <c r="AJ35" s="376"/>
      <c r="AK35" s="376"/>
      <c r="AL35" s="376"/>
      <c r="AM35" s="376"/>
      <c r="AN35" s="376"/>
      <c r="AO35" s="376"/>
      <c r="AP35" s="70">
        <f>'Year 4'!AU35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4'!AU36</f>
        <v>0</v>
      </c>
      <c r="Z36" s="13">
        <v>0</v>
      </c>
      <c r="AA36" s="13">
        <v>0</v>
      </c>
      <c r="AB36" s="13">
        <v>0</v>
      </c>
      <c r="AC36" s="60">
        <f>SUM(Z36:AB36)</f>
        <v>0</v>
      </c>
      <c r="AD36" s="61">
        <f>M36-AC36</f>
        <v>0</v>
      </c>
      <c r="AE36" s="6"/>
      <c r="AG36" s="8">
        <v>3</v>
      </c>
      <c r="AH36" s="376"/>
      <c r="AI36" s="376"/>
      <c r="AJ36" s="376"/>
      <c r="AK36" s="376"/>
      <c r="AL36" s="376"/>
      <c r="AM36" s="376"/>
      <c r="AN36" s="376"/>
      <c r="AO36" s="376"/>
      <c r="AP36" s="70">
        <f>'Year 4'!AU36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4">SUM(K34:K36)</f>
        <v>0</v>
      </c>
      <c r="L37" s="22">
        <f t="shared" si="34"/>
        <v>0</v>
      </c>
      <c r="M37" s="16">
        <f>SUM(J37:L37)</f>
        <v>0</v>
      </c>
      <c r="N37" s="6"/>
      <c r="P37" s="379" t="s">
        <v>25</v>
      </c>
      <c r="Q37" s="380"/>
      <c r="R37" s="380"/>
      <c r="S37" s="380"/>
      <c r="T37" s="380"/>
      <c r="U37" s="380"/>
      <c r="V37" s="380"/>
      <c r="W37" s="380"/>
      <c r="X37" s="380"/>
      <c r="Y37" s="67">
        <f>SUM(Y34:Y36)</f>
        <v>0</v>
      </c>
      <c r="Z37" s="67">
        <f t="shared" ref="Z37:AD37" si="35">SUM(Z34:Z36)</f>
        <v>0</v>
      </c>
      <c r="AA37" s="67">
        <f t="shared" si="35"/>
        <v>0</v>
      </c>
      <c r="AB37" s="67">
        <f t="shared" si="35"/>
        <v>0</v>
      </c>
      <c r="AC37" s="67">
        <f t="shared" si="35"/>
        <v>0</v>
      </c>
      <c r="AD37" s="59">
        <f t="shared" si="35"/>
        <v>0</v>
      </c>
      <c r="AE37" s="6"/>
      <c r="AG37" s="379" t="s">
        <v>25</v>
      </c>
      <c r="AH37" s="380"/>
      <c r="AI37" s="380"/>
      <c r="AJ37" s="380"/>
      <c r="AK37" s="380"/>
      <c r="AL37" s="380"/>
      <c r="AM37" s="380"/>
      <c r="AN37" s="380"/>
      <c r="AO37" s="380"/>
      <c r="AP37" s="42">
        <f>SUM(AP34:AP36)</f>
        <v>0</v>
      </c>
      <c r="AQ37" s="42">
        <f>SUM(AQ34:AQ36)</f>
        <v>0</v>
      </c>
      <c r="AR37" s="42">
        <f t="shared" ref="AR37:AT37" si="36">SUM(AR34:AR36)</f>
        <v>0</v>
      </c>
      <c r="AS37" s="42">
        <f t="shared" si="36"/>
        <v>0</v>
      </c>
      <c r="AT37" s="42">
        <f t="shared" si="36"/>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255</v>
      </c>
      <c r="Z39" s="89" t="s">
        <v>73</v>
      </c>
      <c r="AA39" s="89" t="s">
        <v>15</v>
      </c>
      <c r="AB39" s="89" t="s">
        <v>16</v>
      </c>
      <c r="AC39" s="99" t="s">
        <v>18</v>
      </c>
      <c r="AD39" s="39" t="s">
        <v>109</v>
      </c>
      <c r="AG39" s="372" t="s">
        <v>33</v>
      </c>
      <c r="AH39" s="373"/>
      <c r="AI39" s="373"/>
      <c r="AJ39" s="373"/>
      <c r="AK39" s="373"/>
      <c r="AL39" s="373"/>
      <c r="AM39" s="373"/>
      <c r="AN39" s="373"/>
      <c r="AO39" s="373"/>
      <c r="AP39" s="99" t="s">
        <v>255</v>
      </c>
      <c r="AQ39" s="89" t="s">
        <v>204</v>
      </c>
      <c r="AR39" s="89" t="s">
        <v>15</v>
      </c>
      <c r="AS39" s="89" t="s">
        <v>16</v>
      </c>
      <c r="AT39" s="99" t="s">
        <v>206</v>
      </c>
      <c r="AU39" s="39" t="s">
        <v>258</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4'!AU40</f>
        <v>0</v>
      </c>
      <c r="Z40" s="13">
        <v>0</v>
      </c>
      <c r="AA40" s="13">
        <v>0</v>
      </c>
      <c r="AB40" s="13">
        <v>0</v>
      </c>
      <c r="AC40" s="60">
        <f>SUM(Z40:AB40)</f>
        <v>0</v>
      </c>
      <c r="AD40" s="61">
        <f>M40-AC40</f>
        <v>0</v>
      </c>
      <c r="AE40" s="6"/>
      <c r="AG40" s="8">
        <v>1</v>
      </c>
      <c r="AH40" s="376"/>
      <c r="AI40" s="376"/>
      <c r="AJ40" s="376"/>
      <c r="AK40" s="376"/>
      <c r="AL40" s="376"/>
      <c r="AM40" s="376"/>
      <c r="AN40" s="376"/>
      <c r="AO40" s="376"/>
      <c r="AP40" s="70">
        <f>'Year 4'!AU40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4'!AU41</f>
        <v>0</v>
      </c>
      <c r="Z41" s="13">
        <v>0</v>
      </c>
      <c r="AA41" s="13">
        <v>0</v>
      </c>
      <c r="AB41" s="13">
        <v>0</v>
      </c>
      <c r="AC41" s="60">
        <f>SUM(Z41:AB41)</f>
        <v>0</v>
      </c>
      <c r="AD41" s="61">
        <f>M41-AC41</f>
        <v>0</v>
      </c>
      <c r="AE41" s="6"/>
      <c r="AG41" s="8">
        <v>2</v>
      </c>
      <c r="AH41" s="376"/>
      <c r="AI41" s="376"/>
      <c r="AJ41" s="376"/>
      <c r="AK41" s="376"/>
      <c r="AL41" s="376"/>
      <c r="AM41" s="376"/>
      <c r="AN41" s="376"/>
      <c r="AO41" s="376"/>
      <c r="AP41" s="70">
        <f>'Year 4'!AU41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4'!AU42</f>
        <v>0</v>
      </c>
      <c r="Z42" s="13">
        <v>0</v>
      </c>
      <c r="AA42" s="13">
        <v>0</v>
      </c>
      <c r="AB42" s="13">
        <v>0</v>
      </c>
      <c r="AC42" s="60">
        <f>SUM(Z42:AB42)</f>
        <v>0</v>
      </c>
      <c r="AD42" s="61">
        <f>M42-AC42</f>
        <v>0</v>
      </c>
      <c r="AE42" s="6"/>
      <c r="AG42" s="8">
        <v>3</v>
      </c>
      <c r="AH42" s="376"/>
      <c r="AI42" s="376"/>
      <c r="AJ42" s="376"/>
      <c r="AK42" s="376"/>
      <c r="AL42" s="376"/>
      <c r="AM42" s="376"/>
      <c r="AN42" s="376"/>
      <c r="AO42" s="376"/>
      <c r="AP42" s="70">
        <f>'Year 4'!AU42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7">SUM(K40:K42)</f>
        <v>0</v>
      </c>
      <c r="L43" s="22">
        <f t="shared" si="37"/>
        <v>0</v>
      </c>
      <c r="M43" s="16">
        <f>SUM(J43:L43)</f>
        <v>0</v>
      </c>
      <c r="N43" s="6"/>
      <c r="P43" s="379" t="s">
        <v>26</v>
      </c>
      <c r="Q43" s="380"/>
      <c r="R43" s="380"/>
      <c r="S43" s="380"/>
      <c r="T43" s="380"/>
      <c r="U43" s="380"/>
      <c r="V43" s="380"/>
      <c r="W43" s="380"/>
      <c r="X43" s="380"/>
      <c r="Y43" s="67">
        <f>SUM(Y40:Y42)</f>
        <v>0</v>
      </c>
      <c r="Z43" s="67">
        <f>SUM(Z40:Z42)</f>
        <v>0</v>
      </c>
      <c r="AA43" s="67">
        <f t="shared" ref="AA43:AD43" si="38">SUM(AA40:AA42)</f>
        <v>0</v>
      </c>
      <c r="AB43" s="67">
        <f t="shared" si="38"/>
        <v>0</v>
      </c>
      <c r="AC43" s="67">
        <f t="shared" si="38"/>
        <v>0</v>
      </c>
      <c r="AD43" s="59">
        <f t="shared" si="38"/>
        <v>0</v>
      </c>
      <c r="AE43" s="6"/>
      <c r="AG43" s="379" t="s">
        <v>26</v>
      </c>
      <c r="AH43" s="380"/>
      <c r="AI43" s="380"/>
      <c r="AJ43" s="380"/>
      <c r="AK43" s="380"/>
      <c r="AL43" s="380"/>
      <c r="AM43" s="380"/>
      <c r="AN43" s="380"/>
      <c r="AO43" s="380"/>
      <c r="AP43" s="42">
        <f>SUM(AP40:AP42)</f>
        <v>0</v>
      </c>
      <c r="AQ43" s="42">
        <f>SUM(AQ40:AQ42)</f>
        <v>0</v>
      </c>
      <c r="AR43" s="42">
        <f t="shared" ref="AR43:AT43" si="39">SUM(AR40:AR42)</f>
        <v>0</v>
      </c>
      <c r="AS43" s="42">
        <f t="shared" si="39"/>
        <v>0</v>
      </c>
      <c r="AT43" s="42">
        <f t="shared" si="39"/>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255</v>
      </c>
      <c r="Z45" s="89" t="s">
        <v>73</v>
      </c>
      <c r="AA45" s="89" t="s">
        <v>15</v>
      </c>
      <c r="AB45" s="89" t="s">
        <v>16</v>
      </c>
      <c r="AC45" s="99" t="s">
        <v>18</v>
      </c>
      <c r="AD45" s="39" t="s">
        <v>109</v>
      </c>
      <c r="AG45" s="372" t="s">
        <v>27</v>
      </c>
      <c r="AH45" s="373"/>
      <c r="AI45" s="373"/>
      <c r="AJ45" s="373"/>
      <c r="AK45" s="373"/>
      <c r="AL45" s="373"/>
      <c r="AM45" s="373"/>
      <c r="AN45" s="373"/>
      <c r="AO45" s="373"/>
      <c r="AP45" s="99" t="s">
        <v>255</v>
      </c>
      <c r="AQ45" s="89" t="s">
        <v>204</v>
      </c>
      <c r="AR45" s="89" t="s">
        <v>15</v>
      </c>
      <c r="AS45" s="89" t="s">
        <v>16</v>
      </c>
      <c r="AT45" s="99" t="s">
        <v>206</v>
      </c>
      <c r="AU45" s="39" t="s">
        <v>258</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4'!AU46</f>
        <v>0</v>
      </c>
      <c r="Z46" s="13">
        <v>0</v>
      </c>
      <c r="AA46" s="13">
        <v>0</v>
      </c>
      <c r="AB46" s="13">
        <v>0</v>
      </c>
      <c r="AC46" s="60">
        <f>SUM(Z46:AB46)</f>
        <v>0</v>
      </c>
      <c r="AD46" s="61">
        <f t="shared" ref="AD46:AD56" si="40">M46-AC46</f>
        <v>0</v>
      </c>
      <c r="AE46" s="6"/>
      <c r="AG46" s="8">
        <v>1</v>
      </c>
      <c r="AH46" s="7" t="s">
        <v>28</v>
      </c>
      <c r="AI46" s="376"/>
      <c r="AJ46" s="376"/>
      <c r="AK46" s="376"/>
      <c r="AL46" s="376"/>
      <c r="AM46" s="376"/>
      <c r="AN46" s="376"/>
      <c r="AO46" s="376"/>
      <c r="AP46" s="70">
        <f>'Year 4'!AU46</f>
        <v>0</v>
      </c>
      <c r="AQ46" s="13">
        <v>0</v>
      </c>
      <c r="AR46" s="13">
        <v>0</v>
      </c>
      <c r="AS46" s="13">
        <v>0</v>
      </c>
      <c r="AT46" s="44">
        <f t="shared" ref="AT46:AT56" si="41">SUM(AQ46:AS46)</f>
        <v>0</v>
      </c>
      <c r="AU46" s="45">
        <f t="shared" ref="AU46:AU57" si="42">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3">SUM(J47:L47)</f>
        <v>0</v>
      </c>
      <c r="N47" s="6"/>
      <c r="P47" s="8">
        <v>2</v>
      </c>
      <c r="Q47" s="7" t="s">
        <v>31</v>
      </c>
      <c r="R47" s="376"/>
      <c r="S47" s="376"/>
      <c r="T47" s="376"/>
      <c r="U47" s="376"/>
      <c r="V47" s="376"/>
      <c r="W47" s="376"/>
      <c r="X47" s="376"/>
      <c r="Y47" s="95">
        <f>'Year 4'!AU47</f>
        <v>0</v>
      </c>
      <c r="Z47" s="13">
        <v>0</v>
      </c>
      <c r="AA47" s="13">
        <v>0</v>
      </c>
      <c r="AB47" s="13">
        <v>0</v>
      </c>
      <c r="AC47" s="60">
        <f>SUM(Z47:AB47)</f>
        <v>0</v>
      </c>
      <c r="AD47" s="61">
        <f t="shared" si="40"/>
        <v>0</v>
      </c>
      <c r="AE47" s="6"/>
      <c r="AG47" s="8">
        <v>2</v>
      </c>
      <c r="AH47" s="7" t="s">
        <v>31</v>
      </c>
      <c r="AI47" s="376"/>
      <c r="AJ47" s="376"/>
      <c r="AK47" s="376"/>
      <c r="AL47" s="376"/>
      <c r="AM47" s="376"/>
      <c r="AN47" s="376"/>
      <c r="AO47" s="376"/>
      <c r="AP47" s="70">
        <f>'Year 4'!AU47</f>
        <v>0</v>
      </c>
      <c r="AQ47" s="13">
        <v>0</v>
      </c>
      <c r="AR47" s="13">
        <v>0</v>
      </c>
      <c r="AS47" s="13">
        <v>0</v>
      </c>
      <c r="AT47" s="44">
        <f t="shared" si="41"/>
        <v>0</v>
      </c>
      <c r="AU47" s="45">
        <f t="shared" si="42"/>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4'!AU48</f>
        <v>0</v>
      </c>
      <c r="Z48" s="13">
        <v>0</v>
      </c>
      <c r="AA48" s="13">
        <v>0</v>
      </c>
      <c r="AB48" s="13">
        <v>0</v>
      </c>
      <c r="AC48" s="60">
        <f>SUM(Z48:AB48)</f>
        <v>0</v>
      </c>
      <c r="AD48" s="61">
        <f t="shared" si="40"/>
        <v>0</v>
      </c>
      <c r="AE48" s="6"/>
      <c r="AG48" s="8">
        <v>3</v>
      </c>
      <c r="AH48" s="7" t="s">
        <v>32</v>
      </c>
      <c r="AI48" s="376"/>
      <c r="AJ48" s="376"/>
      <c r="AK48" s="376"/>
      <c r="AL48" s="376"/>
      <c r="AM48" s="376"/>
      <c r="AN48" s="376"/>
      <c r="AO48" s="376"/>
      <c r="AP48" s="70">
        <f>'Year 4'!AU48</f>
        <v>0</v>
      </c>
      <c r="AQ48" s="13">
        <v>0</v>
      </c>
      <c r="AR48" s="13">
        <v>0</v>
      </c>
      <c r="AS48" s="13">
        <v>0</v>
      </c>
      <c r="AT48" s="44">
        <f t="shared" si="41"/>
        <v>0</v>
      </c>
      <c r="AU48" s="45">
        <f t="shared" si="42"/>
        <v>0</v>
      </c>
    </row>
    <row r="49" spans="1:134" x14ac:dyDescent="0.35">
      <c r="A49" s="8">
        <v>4</v>
      </c>
      <c r="B49" s="7" t="s">
        <v>68</v>
      </c>
      <c r="C49" s="376"/>
      <c r="D49" s="376"/>
      <c r="E49" s="376"/>
      <c r="F49" s="376"/>
      <c r="G49" s="376"/>
      <c r="H49" s="376"/>
      <c r="I49" s="376"/>
      <c r="J49" s="13">
        <v>0</v>
      </c>
      <c r="K49" s="13">
        <v>0</v>
      </c>
      <c r="L49" s="13">
        <v>0</v>
      </c>
      <c r="M49" s="15">
        <f t="shared" si="43"/>
        <v>0</v>
      </c>
      <c r="N49" s="6"/>
      <c r="P49" s="8">
        <v>4</v>
      </c>
      <c r="Q49" s="7" t="s">
        <v>68</v>
      </c>
      <c r="R49" s="376"/>
      <c r="S49" s="376"/>
      <c r="T49" s="376"/>
      <c r="U49" s="376"/>
      <c r="V49" s="376"/>
      <c r="W49" s="376"/>
      <c r="X49" s="376"/>
      <c r="Y49" s="95">
        <f>'Year 4'!AU49</f>
        <v>0</v>
      </c>
      <c r="Z49" s="13">
        <v>0</v>
      </c>
      <c r="AA49" s="13">
        <v>0</v>
      </c>
      <c r="AB49" s="13">
        <v>0</v>
      </c>
      <c r="AC49" s="60">
        <f>SUM(Z49:AB49)</f>
        <v>0</v>
      </c>
      <c r="AD49" s="61">
        <f t="shared" si="40"/>
        <v>0</v>
      </c>
      <c r="AE49" s="6"/>
      <c r="AG49" s="8">
        <v>4</v>
      </c>
      <c r="AH49" s="7" t="s">
        <v>68</v>
      </c>
      <c r="AI49" s="376"/>
      <c r="AJ49" s="376"/>
      <c r="AK49" s="376"/>
      <c r="AL49" s="376"/>
      <c r="AM49" s="376"/>
      <c r="AN49" s="376"/>
      <c r="AO49" s="376"/>
      <c r="AP49" s="70">
        <f>'Year 4'!AU49</f>
        <v>0</v>
      </c>
      <c r="AQ49" s="13">
        <v>0</v>
      </c>
      <c r="AR49" s="13">
        <v>0</v>
      </c>
      <c r="AS49" s="13">
        <v>0</v>
      </c>
      <c r="AT49" s="44">
        <f t="shared" si="41"/>
        <v>0</v>
      </c>
      <c r="AU49" s="45">
        <f t="shared" si="42"/>
        <v>0</v>
      </c>
    </row>
    <row r="50" spans="1:134" x14ac:dyDescent="0.35">
      <c r="A50" s="8">
        <v>5</v>
      </c>
      <c r="B50" s="7" t="s">
        <v>29</v>
      </c>
      <c r="C50" s="376"/>
      <c r="D50" s="376"/>
      <c r="E50" s="376"/>
      <c r="F50" s="376"/>
      <c r="G50" s="376"/>
      <c r="H50" s="376"/>
      <c r="I50" s="376"/>
      <c r="J50" s="13">
        <v>0</v>
      </c>
      <c r="K50" s="13">
        <v>0</v>
      </c>
      <c r="L50" s="13">
        <v>0</v>
      </c>
      <c r="M50" s="15">
        <f t="shared" si="43"/>
        <v>0</v>
      </c>
      <c r="N50" s="6"/>
      <c r="P50" s="8">
        <v>5</v>
      </c>
      <c r="Q50" s="7" t="s">
        <v>29</v>
      </c>
      <c r="R50" s="376"/>
      <c r="S50" s="376"/>
      <c r="T50" s="376"/>
      <c r="U50" s="376"/>
      <c r="V50" s="376"/>
      <c r="W50" s="376"/>
      <c r="X50" s="376"/>
      <c r="Y50" s="95">
        <f>'Year 4'!AU50</f>
        <v>0</v>
      </c>
      <c r="Z50" s="13">
        <v>0</v>
      </c>
      <c r="AA50" s="13">
        <v>0</v>
      </c>
      <c r="AB50" s="13">
        <v>0</v>
      </c>
      <c r="AC50" s="60">
        <f t="shared" ref="AC50:AC56" si="44">SUM(Z50:AB50)</f>
        <v>0</v>
      </c>
      <c r="AD50" s="61">
        <f t="shared" si="40"/>
        <v>0</v>
      </c>
      <c r="AE50" s="6"/>
      <c r="AG50" s="8">
        <v>5</v>
      </c>
      <c r="AH50" s="7" t="s">
        <v>29</v>
      </c>
      <c r="AI50" s="376"/>
      <c r="AJ50" s="376"/>
      <c r="AK50" s="376"/>
      <c r="AL50" s="376"/>
      <c r="AM50" s="376"/>
      <c r="AN50" s="376"/>
      <c r="AO50" s="376"/>
      <c r="AP50" s="70">
        <f>'Year 4'!AU50</f>
        <v>0</v>
      </c>
      <c r="AQ50" s="13">
        <v>0</v>
      </c>
      <c r="AR50" s="13">
        <v>0</v>
      </c>
      <c r="AS50" s="13">
        <v>0</v>
      </c>
      <c r="AT50" s="44">
        <f t="shared" si="41"/>
        <v>0</v>
      </c>
      <c r="AU50" s="45">
        <f t="shared" si="42"/>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4'!AU51</f>
        <v>0</v>
      </c>
      <c r="Z51" s="13">
        <v>0</v>
      </c>
      <c r="AA51" s="13">
        <v>0</v>
      </c>
      <c r="AB51" s="13">
        <v>0</v>
      </c>
      <c r="AC51" s="60">
        <f t="shared" si="44"/>
        <v>0</v>
      </c>
      <c r="AD51" s="61">
        <f t="shared" si="40"/>
        <v>0</v>
      </c>
      <c r="AE51" s="6"/>
      <c r="AG51" s="8">
        <v>6</v>
      </c>
      <c r="AH51" s="7" t="s">
        <v>30</v>
      </c>
      <c r="AI51" s="376"/>
      <c r="AJ51" s="376"/>
      <c r="AK51" s="376"/>
      <c r="AL51" s="376"/>
      <c r="AM51" s="376"/>
      <c r="AN51" s="376"/>
      <c r="AO51" s="376"/>
      <c r="AP51" s="70">
        <f>'Year 4'!AU51</f>
        <v>0</v>
      </c>
      <c r="AQ51" s="13">
        <v>0</v>
      </c>
      <c r="AR51" s="13">
        <v>0</v>
      </c>
      <c r="AS51" s="13">
        <v>0</v>
      </c>
      <c r="AT51" s="44">
        <f>SUM(AQ51:AS51)</f>
        <v>0</v>
      </c>
      <c r="AU51" s="45">
        <f t="shared" si="42"/>
        <v>0</v>
      </c>
    </row>
    <row r="52" spans="1:134" x14ac:dyDescent="0.35">
      <c r="A52" s="8">
        <v>7</v>
      </c>
      <c r="B52" s="7" t="s">
        <v>34</v>
      </c>
      <c r="C52" s="376"/>
      <c r="D52" s="376"/>
      <c r="E52" s="376"/>
      <c r="F52" s="376"/>
      <c r="G52" s="376"/>
      <c r="H52" s="376"/>
      <c r="I52" s="376"/>
      <c r="J52" s="13">
        <v>0</v>
      </c>
      <c r="K52" s="13">
        <v>0</v>
      </c>
      <c r="L52" s="13">
        <v>0</v>
      </c>
      <c r="M52" s="15">
        <f t="shared" si="43"/>
        <v>0</v>
      </c>
      <c r="N52" s="6"/>
      <c r="P52" s="8">
        <v>7</v>
      </c>
      <c r="Q52" s="7" t="s">
        <v>34</v>
      </c>
      <c r="R52" s="376"/>
      <c r="S52" s="376"/>
      <c r="T52" s="376"/>
      <c r="U52" s="376"/>
      <c r="V52" s="376"/>
      <c r="W52" s="376"/>
      <c r="X52" s="376"/>
      <c r="Y52" s="95">
        <f>'Year 4'!AU52</f>
        <v>0</v>
      </c>
      <c r="Z52" s="13">
        <v>0</v>
      </c>
      <c r="AA52" s="13">
        <v>0</v>
      </c>
      <c r="AB52" s="13">
        <v>0</v>
      </c>
      <c r="AC52" s="60">
        <f t="shared" si="44"/>
        <v>0</v>
      </c>
      <c r="AD52" s="61">
        <f t="shared" si="40"/>
        <v>0</v>
      </c>
      <c r="AE52" s="6"/>
      <c r="AG52" s="8">
        <v>7</v>
      </c>
      <c r="AH52" s="7" t="s">
        <v>34</v>
      </c>
      <c r="AI52" s="376"/>
      <c r="AJ52" s="376"/>
      <c r="AK52" s="376"/>
      <c r="AL52" s="376"/>
      <c r="AM52" s="376"/>
      <c r="AN52" s="376"/>
      <c r="AO52" s="376"/>
      <c r="AP52" s="70">
        <f>'Year 4'!AU52</f>
        <v>0</v>
      </c>
      <c r="AQ52" s="13">
        <v>0</v>
      </c>
      <c r="AR52" s="13">
        <v>0</v>
      </c>
      <c r="AS52" s="13">
        <v>0</v>
      </c>
      <c r="AT52" s="44">
        <f t="shared" si="41"/>
        <v>0</v>
      </c>
      <c r="AU52" s="45">
        <f t="shared" si="42"/>
        <v>0</v>
      </c>
    </row>
    <row r="53" spans="1:134" x14ac:dyDescent="0.35">
      <c r="A53" s="8">
        <v>8</v>
      </c>
      <c r="B53" s="7" t="s">
        <v>35</v>
      </c>
      <c r="C53" s="376"/>
      <c r="D53" s="376"/>
      <c r="E53" s="376"/>
      <c r="F53" s="376"/>
      <c r="G53" s="376"/>
      <c r="H53" s="376"/>
      <c r="I53" s="376"/>
      <c r="J53" s="13">
        <v>0</v>
      </c>
      <c r="K53" s="13">
        <v>0</v>
      </c>
      <c r="L53" s="13">
        <v>0</v>
      </c>
      <c r="M53" s="15">
        <f t="shared" si="43"/>
        <v>0</v>
      </c>
      <c r="N53" s="6"/>
      <c r="P53" s="8">
        <v>8</v>
      </c>
      <c r="Q53" s="7" t="s">
        <v>35</v>
      </c>
      <c r="R53" s="376"/>
      <c r="S53" s="376"/>
      <c r="T53" s="376"/>
      <c r="U53" s="376"/>
      <c r="V53" s="376"/>
      <c r="W53" s="376"/>
      <c r="X53" s="376"/>
      <c r="Y53" s="95">
        <f>'Year 4'!AU53</f>
        <v>0</v>
      </c>
      <c r="Z53" s="13">
        <v>0</v>
      </c>
      <c r="AA53" s="13">
        <v>0</v>
      </c>
      <c r="AB53" s="13">
        <v>0</v>
      </c>
      <c r="AC53" s="60">
        <f t="shared" si="44"/>
        <v>0</v>
      </c>
      <c r="AD53" s="61">
        <f t="shared" si="40"/>
        <v>0</v>
      </c>
      <c r="AE53" s="6"/>
      <c r="AG53" s="8">
        <v>8</v>
      </c>
      <c r="AH53" s="7" t="s">
        <v>35</v>
      </c>
      <c r="AI53" s="376"/>
      <c r="AJ53" s="376"/>
      <c r="AK53" s="376"/>
      <c r="AL53" s="376"/>
      <c r="AM53" s="376"/>
      <c r="AN53" s="376"/>
      <c r="AO53" s="376"/>
      <c r="AP53" s="70">
        <f>'Year 4'!AU53</f>
        <v>0</v>
      </c>
      <c r="AQ53" s="13">
        <v>0</v>
      </c>
      <c r="AR53" s="13">
        <v>0</v>
      </c>
      <c r="AS53" s="13">
        <v>0</v>
      </c>
      <c r="AT53" s="44">
        <f t="shared" si="41"/>
        <v>0</v>
      </c>
      <c r="AU53" s="45">
        <f t="shared" si="42"/>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4'!AU54</f>
        <v>0</v>
      </c>
      <c r="Z54" s="13">
        <v>0</v>
      </c>
      <c r="AA54" s="13">
        <v>0</v>
      </c>
      <c r="AB54" s="13">
        <v>0</v>
      </c>
      <c r="AC54" s="60">
        <f t="shared" si="44"/>
        <v>0</v>
      </c>
      <c r="AD54" s="61">
        <f t="shared" si="40"/>
        <v>0</v>
      </c>
      <c r="AE54" s="6"/>
      <c r="AG54" s="8">
        <v>9</v>
      </c>
      <c r="AH54" s="7" t="s">
        <v>49</v>
      </c>
      <c r="AI54" s="376"/>
      <c r="AJ54" s="376"/>
      <c r="AK54" s="376"/>
      <c r="AL54" s="376"/>
      <c r="AM54" s="376"/>
      <c r="AN54" s="376"/>
      <c r="AO54" s="376"/>
      <c r="AP54" s="70">
        <f>'Year 4'!AU54</f>
        <v>0</v>
      </c>
      <c r="AQ54" s="13">
        <v>0</v>
      </c>
      <c r="AR54" s="13">
        <v>0</v>
      </c>
      <c r="AS54" s="13">
        <v>0</v>
      </c>
      <c r="AT54" s="44">
        <f t="shared" si="41"/>
        <v>0</v>
      </c>
      <c r="AU54" s="45">
        <f t="shared" si="42"/>
        <v>0</v>
      </c>
    </row>
    <row r="55" spans="1:134" x14ac:dyDescent="0.35">
      <c r="A55" s="8">
        <v>10</v>
      </c>
      <c r="B55" s="77" t="s">
        <v>198</v>
      </c>
      <c r="C55" s="471"/>
      <c r="D55" s="471"/>
      <c r="E55" s="471"/>
      <c r="F55" s="471"/>
      <c r="G55" s="471"/>
      <c r="H55" s="471"/>
      <c r="I55" s="471"/>
      <c r="J55" s="13">
        <v>0</v>
      </c>
      <c r="K55" s="13">
        <v>0</v>
      </c>
      <c r="L55" s="13">
        <v>0</v>
      </c>
      <c r="M55" s="15">
        <f t="shared" si="43"/>
        <v>0</v>
      </c>
      <c r="N55" s="6"/>
      <c r="P55" s="8">
        <v>10</v>
      </c>
      <c r="Q55" s="77" t="s">
        <v>198</v>
      </c>
      <c r="R55" s="471"/>
      <c r="S55" s="471"/>
      <c r="T55" s="471"/>
      <c r="U55" s="471"/>
      <c r="V55" s="471"/>
      <c r="W55" s="471"/>
      <c r="X55" s="471"/>
      <c r="Y55" s="95">
        <f>'Year 4'!AU55</f>
        <v>0</v>
      </c>
      <c r="Z55" s="13">
        <v>0</v>
      </c>
      <c r="AA55" s="13">
        <v>0</v>
      </c>
      <c r="AB55" s="13">
        <v>0</v>
      </c>
      <c r="AC55" s="60">
        <f t="shared" si="44"/>
        <v>0</v>
      </c>
      <c r="AD55" s="61">
        <f t="shared" si="40"/>
        <v>0</v>
      </c>
      <c r="AE55" s="6"/>
      <c r="AG55" s="8">
        <v>10</v>
      </c>
      <c r="AH55" s="77" t="s">
        <v>198</v>
      </c>
      <c r="AI55" s="471"/>
      <c r="AJ55" s="471"/>
      <c r="AK55" s="471"/>
      <c r="AL55" s="471"/>
      <c r="AM55" s="471"/>
      <c r="AN55" s="471"/>
      <c r="AO55" s="471"/>
      <c r="AP55" s="70">
        <f>'Year 4'!AU55</f>
        <v>0</v>
      </c>
      <c r="AQ55" s="13">
        <v>0</v>
      </c>
      <c r="AR55" s="13">
        <v>0</v>
      </c>
      <c r="AS55" s="13">
        <v>0</v>
      </c>
      <c r="AT55" s="44">
        <f t="shared" si="41"/>
        <v>0</v>
      </c>
      <c r="AU55" s="45">
        <f t="shared" si="42"/>
        <v>0</v>
      </c>
    </row>
    <row r="56" spans="1:134" x14ac:dyDescent="0.35">
      <c r="A56" s="8">
        <v>11</v>
      </c>
      <c r="B56" s="77" t="s">
        <v>198</v>
      </c>
      <c r="C56" s="471"/>
      <c r="D56" s="471"/>
      <c r="E56" s="471"/>
      <c r="F56" s="471"/>
      <c r="G56" s="471"/>
      <c r="H56" s="471"/>
      <c r="I56" s="471"/>
      <c r="J56" s="13">
        <v>0</v>
      </c>
      <c r="K56" s="13">
        <v>0</v>
      </c>
      <c r="L56" s="13">
        <v>0</v>
      </c>
      <c r="M56" s="15">
        <f t="shared" si="43"/>
        <v>0</v>
      </c>
      <c r="N56" s="6"/>
      <c r="P56" s="8">
        <v>11</v>
      </c>
      <c r="Q56" s="77" t="s">
        <v>198</v>
      </c>
      <c r="R56" s="471"/>
      <c r="S56" s="471"/>
      <c r="T56" s="471"/>
      <c r="U56" s="471"/>
      <c r="V56" s="471"/>
      <c r="W56" s="471"/>
      <c r="X56" s="471"/>
      <c r="Y56" s="95">
        <f>'Year 4'!AU56</f>
        <v>0</v>
      </c>
      <c r="Z56" s="13">
        <v>0</v>
      </c>
      <c r="AA56" s="13">
        <v>0</v>
      </c>
      <c r="AB56" s="13">
        <v>0</v>
      </c>
      <c r="AC56" s="60">
        <f t="shared" si="44"/>
        <v>0</v>
      </c>
      <c r="AD56" s="61">
        <f t="shared" si="40"/>
        <v>0</v>
      </c>
      <c r="AE56" s="6"/>
      <c r="AG56" s="8">
        <v>11</v>
      </c>
      <c r="AH56" s="77" t="s">
        <v>198</v>
      </c>
      <c r="AI56" s="471"/>
      <c r="AJ56" s="471"/>
      <c r="AK56" s="471"/>
      <c r="AL56" s="471"/>
      <c r="AM56" s="471"/>
      <c r="AN56" s="471"/>
      <c r="AO56" s="471"/>
      <c r="AP56" s="70">
        <f>'Year 4'!AU56</f>
        <v>0</v>
      </c>
      <c r="AQ56" s="13">
        <v>0</v>
      </c>
      <c r="AR56" s="13">
        <v>0</v>
      </c>
      <c r="AS56" s="13">
        <v>0</v>
      </c>
      <c r="AT56" s="44">
        <f t="shared" si="41"/>
        <v>0</v>
      </c>
      <c r="AU56" s="45">
        <f t="shared" si="42"/>
        <v>0</v>
      </c>
    </row>
    <row r="57" spans="1:134" ht="16" thickBot="1" x14ac:dyDescent="0.4">
      <c r="A57" s="379" t="s">
        <v>36</v>
      </c>
      <c r="B57" s="380"/>
      <c r="C57" s="380"/>
      <c r="D57" s="380"/>
      <c r="E57" s="380"/>
      <c r="F57" s="380"/>
      <c r="G57" s="380"/>
      <c r="H57" s="380"/>
      <c r="I57" s="380"/>
      <c r="J57" s="22">
        <f>SUM(J46:J56)</f>
        <v>0</v>
      </c>
      <c r="K57" s="22">
        <f t="shared" ref="K57:L57" si="45">SUM(K46:K56)</f>
        <v>0</v>
      </c>
      <c r="L57" s="22">
        <f t="shared" si="45"/>
        <v>0</v>
      </c>
      <c r="M57" s="16">
        <f t="shared" si="43"/>
        <v>0</v>
      </c>
      <c r="N57" s="6"/>
      <c r="P57" s="379" t="s">
        <v>36</v>
      </c>
      <c r="Q57" s="380"/>
      <c r="R57" s="380"/>
      <c r="S57" s="380"/>
      <c r="T57" s="380"/>
      <c r="U57" s="380"/>
      <c r="V57" s="380"/>
      <c r="W57" s="380"/>
      <c r="X57" s="380"/>
      <c r="Y57" s="67">
        <f>SUM(Y46:Y56)</f>
        <v>0</v>
      </c>
      <c r="Z57" s="67">
        <f>SUM(Z46:Z56)</f>
        <v>0</v>
      </c>
      <c r="AA57" s="67">
        <f t="shared" ref="AA57:AD57" si="46">SUM(AA46:AA56)</f>
        <v>0</v>
      </c>
      <c r="AB57" s="67">
        <f t="shared" si="46"/>
        <v>0</v>
      </c>
      <c r="AC57" s="67">
        <f t="shared" si="46"/>
        <v>0</v>
      </c>
      <c r="AD57" s="59">
        <f t="shared" si="46"/>
        <v>0</v>
      </c>
      <c r="AE57" s="6"/>
      <c r="AG57" s="379" t="s">
        <v>36</v>
      </c>
      <c r="AH57" s="380"/>
      <c r="AI57" s="380"/>
      <c r="AJ57" s="380"/>
      <c r="AK57" s="380"/>
      <c r="AL57" s="380"/>
      <c r="AM57" s="380"/>
      <c r="AN57" s="380"/>
      <c r="AO57" s="380"/>
      <c r="AP57" s="42">
        <f>SUM(AP46:AP56)</f>
        <v>0</v>
      </c>
      <c r="AQ57" s="42">
        <f t="shared" ref="AQ57:AT57" si="47">SUM(AQ46:AQ56)</f>
        <v>0</v>
      </c>
      <c r="AR57" s="42">
        <f t="shared" si="47"/>
        <v>0</v>
      </c>
      <c r="AS57" s="42">
        <f t="shared" si="47"/>
        <v>0</v>
      </c>
      <c r="AT57" s="42">
        <f t="shared" si="47"/>
        <v>0</v>
      </c>
      <c r="AU57" s="43">
        <f t="shared" si="42"/>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255</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255</v>
      </c>
      <c r="AQ59" s="33" t="s">
        <v>204</v>
      </c>
      <c r="AR59" s="33" t="s">
        <v>15</v>
      </c>
      <c r="AS59" s="33" t="s">
        <v>16</v>
      </c>
      <c r="AT59" s="99" t="s">
        <v>206</v>
      </c>
      <c r="AU59" s="39" t="s">
        <v>258</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1'!$D$404</f>
        <v>0</v>
      </c>
      <c r="K60" s="17">
        <f>'Subaward 1'!$D$405</f>
        <v>0</v>
      </c>
      <c r="L60" s="17">
        <f>'Subaward 1'!$D$406</f>
        <v>0</v>
      </c>
      <c r="M60" s="15">
        <f t="shared" ref="M60:M70" si="48">SUM(J60:L60)</f>
        <v>0</v>
      </c>
      <c r="N60" s="6"/>
      <c r="O60" s="3"/>
      <c r="P60" s="11">
        <v>1</v>
      </c>
      <c r="Q60" s="393">
        <f>'Subaward 1'!$C$3</f>
        <v>0</v>
      </c>
      <c r="R60" s="393"/>
      <c r="S60" s="393"/>
      <c r="T60" s="393"/>
      <c r="U60" s="393"/>
      <c r="V60" s="393"/>
      <c r="W60" s="393"/>
      <c r="X60" s="393"/>
      <c r="Y60" s="95">
        <f>'Year 4'!$AU$60</f>
        <v>0</v>
      </c>
      <c r="Z60" s="64">
        <f>'Subaward 1'!$S$404</f>
        <v>0</v>
      </c>
      <c r="AA60" s="64">
        <f>'Subaward 1'!$S$405</f>
        <v>0</v>
      </c>
      <c r="AB60" s="64">
        <f>'Subaward 1'!$S$406</f>
        <v>0</v>
      </c>
      <c r="AC60" s="60">
        <f t="shared" ref="AC60:AC69" si="49">SUM(Z60:AB60)</f>
        <v>0</v>
      </c>
      <c r="AD60" s="61">
        <f t="shared" ref="AD60:AD69" si="50">M60-AC60</f>
        <v>0</v>
      </c>
      <c r="AE60" s="6"/>
      <c r="AF60" s="3"/>
      <c r="AG60" s="11">
        <v>1</v>
      </c>
      <c r="AH60" s="400">
        <f>'Subaward 1'!$C$3</f>
        <v>0</v>
      </c>
      <c r="AI60" s="400"/>
      <c r="AJ60" s="400"/>
      <c r="AK60" s="400"/>
      <c r="AL60" s="400"/>
      <c r="AM60" s="400"/>
      <c r="AN60" s="400"/>
      <c r="AO60" s="400"/>
      <c r="AP60" s="70">
        <f>'Year 4'!$AU$60</f>
        <v>0</v>
      </c>
      <c r="AQ60" s="52">
        <f>'Subaward 1'!$AI$404</f>
        <v>0</v>
      </c>
      <c r="AR60" s="52">
        <f>'Subaward 1'!$AI$405</f>
        <v>0</v>
      </c>
      <c r="AS60" s="52">
        <f>'Subaward 1'!$AI$406</f>
        <v>0</v>
      </c>
      <c r="AT60" s="44">
        <f t="shared" ref="AT60:AT69" si="51">SUM(AQ60:AS60)</f>
        <v>0</v>
      </c>
      <c r="AU60" s="45">
        <f t="shared" ref="AU60:AU70" si="52">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5">
      <c r="A61" s="11">
        <v>2</v>
      </c>
      <c r="B61" s="399">
        <f>'Subaward 2'!$C$3</f>
        <v>0</v>
      </c>
      <c r="C61" s="399"/>
      <c r="D61" s="399"/>
      <c r="E61" s="399"/>
      <c r="F61" s="399"/>
      <c r="G61" s="399"/>
      <c r="H61" s="399"/>
      <c r="I61" s="399"/>
      <c r="J61" s="17">
        <f>'Subaward 2'!$D$404</f>
        <v>0</v>
      </c>
      <c r="K61" s="17">
        <f>'Subaward 2'!$D$405</f>
        <v>0</v>
      </c>
      <c r="L61" s="17">
        <f>'Subaward 2'!$D$406</f>
        <v>0</v>
      </c>
      <c r="M61" s="15">
        <f t="shared" si="48"/>
        <v>0</v>
      </c>
      <c r="N61" s="6"/>
      <c r="O61" s="3"/>
      <c r="P61" s="11">
        <v>2</v>
      </c>
      <c r="Q61" s="393">
        <f>'Subaward 2'!$C$3</f>
        <v>0</v>
      </c>
      <c r="R61" s="393"/>
      <c r="S61" s="393"/>
      <c r="T61" s="393"/>
      <c r="U61" s="393"/>
      <c r="V61" s="393"/>
      <c r="W61" s="393"/>
      <c r="X61" s="393"/>
      <c r="Y61" s="95">
        <f>'Year 4'!$AU$60</f>
        <v>0</v>
      </c>
      <c r="Z61" s="64">
        <f>'Subaward 2'!$S$404</f>
        <v>0</v>
      </c>
      <c r="AA61" s="64">
        <f>'Subaward 2'!$S$405</f>
        <v>0</v>
      </c>
      <c r="AB61" s="64">
        <f>'Subaward 2'!$S$406</f>
        <v>0</v>
      </c>
      <c r="AC61" s="60">
        <f t="shared" si="49"/>
        <v>0</v>
      </c>
      <c r="AD61" s="61">
        <f t="shared" si="50"/>
        <v>0</v>
      </c>
      <c r="AE61" s="6"/>
      <c r="AF61" s="3"/>
      <c r="AG61" s="11">
        <v>2</v>
      </c>
      <c r="AH61" s="400">
        <f>'Subaward 2'!$C$3</f>
        <v>0</v>
      </c>
      <c r="AI61" s="400"/>
      <c r="AJ61" s="400"/>
      <c r="AK61" s="400"/>
      <c r="AL61" s="400"/>
      <c r="AM61" s="400"/>
      <c r="AN61" s="400"/>
      <c r="AO61" s="400"/>
      <c r="AP61" s="70">
        <f>'Year 4'!$AU$60</f>
        <v>0</v>
      </c>
      <c r="AQ61" s="52">
        <f>'Subaward 2'!$AI$404</f>
        <v>0</v>
      </c>
      <c r="AR61" s="52">
        <f>'Subaward 2'!$AI$405</f>
        <v>0</v>
      </c>
      <c r="AS61" s="52">
        <f>'Subaward 2'!$AI$406</f>
        <v>0</v>
      </c>
      <c r="AT61" s="44">
        <f t="shared" si="51"/>
        <v>0</v>
      </c>
      <c r="AU61" s="45">
        <f t="shared" si="52"/>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5">
      <c r="A62" s="11">
        <v>3</v>
      </c>
      <c r="B62" s="399">
        <f>'Subaward 3'!$C$3</f>
        <v>0</v>
      </c>
      <c r="C62" s="399"/>
      <c r="D62" s="399"/>
      <c r="E62" s="399"/>
      <c r="F62" s="399"/>
      <c r="G62" s="399"/>
      <c r="H62" s="399"/>
      <c r="I62" s="399"/>
      <c r="J62" s="17">
        <f>'Subaward 3'!$D$404</f>
        <v>0</v>
      </c>
      <c r="K62" s="17">
        <f>'Subaward 3'!$D$405</f>
        <v>0</v>
      </c>
      <c r="L62" s="17">
        <f>'Subaward 3'!$D$406</f>
        <v>0</v>
      </c>
      <c r="M62" s="15">
        <f t="shared" si="48"/>
        <v>0</v>
      </c>
      <c r="N62" s="6"/>
      <c r="O62" s="3"/>
      <c r="P62" s="11">
        <v>3</v>
      </c>
      <c r="Q62" s="393">
        <f>'Subaward 3'!$C$3</f>
        <v>0</v>
      </c>
      <c r="R62" s="393"/>
      <c r="S62" s="393"/>
      <c r="T62" s="393"/>
      <c r="U62" s="393"/>
      <c r="V62" s="393"/>
      <c r="W62" s="393"/>
      <c r="X62" s="393"/>
      <c r="Y62" s="95">
        <f>'Year 4'!$AU$60</f>
        <v>0</v>
      </c>
      <c r="Z62" s="64">
        <f>'Subaward 3'!$S$404</f>
        <v>0</v>
      </c>
      <c r="AA62" s="64">
        <f>'Subaward 3'!$S$405</f>
        <v>0</v>
      </c>
      <c r="AB62" s="64">
        <f>'Subaward 3'!$S$406</f>
        <v>0</v>
      </c>
      <c r="AC62" s="60">
        <f t="shared" si="49"/>
        <v>0</v>
      </c>
      <c r="AD62" s="61">
        <f t="shared" si="50"/>
        <v>0</v>
      </c>
      <c r="AE62" s="6"/>
      <c r="AF62" s="3"/>
      <c r="AG62" s="11">
        <v>3</v>
      </c>
      <c r="AH62" s="400">
        <f>'Subaward 3'!$C$3</f>
        <v>0</v>
      </c>
      <c r="AI62" s="400"/>
      <c r="AJ62" s="400"/>
      <c r="AK62" s="400"/>
      <c r="AL62" s="400"/>
      <c r="AM62" s="400"/>
      <c r="AN62" s="400"/>
      <c r="AO62" s="400"/>
      <c r="AP62" s="70">
        <f>'Year 4'!$AU$60</f>
        <v>0</v>
      </c>
      <c r="AQ62" s="52">
        <f>'Subaward 3'!$AI$404</f>
        <v>0</v>
      </c>
      <c r="AR62" s="52">
        <f>'Subaward 3'!$AI$405</f>
        <v>0</v>
      </c>
      <c r="AS62" s="52">
        <f>'Subaward 3'!$AI$406</f>
        <v>0</v>
      </c>
      <c r="AT62" s="44">
        <f t="shared" si="51"/>
        <v>0</v>
      </c>
      <c r="AU62" s="45">
        <f t="shared" si="52"/>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5">
      <c r="A63" s="11">
        <v>4</v>
      </c>
      <c r="B63" s="399">
        <f>'Subaward 4'!$C$3</f>
        <v>0</v>
      </c>
      <c r="C63" s="399"/>
      <c r="D63" s="399"/>
      <c r="E63" s="399"/>
      <c r="F63" s="399"/>
      <c r="G63" s="399"/>
      <c r="H63" s="399"/>
      <c r="I63" s="399"/>
      <c r="J63" s="17">
        <f>'Subaward 4'!$D$404</f>
        <v>0</v>
      </c>
      <c r="K63" s="17">
        <f>'Subaward 4'!$D$405</f>
        <v>0</v>
      </c>
      <c r="L63" s="17">
        <f>'Subaward 4'!$D$406</f>
        <v>0</v>
      </c>
      <c r="M63" s="15">
        <f t="shared" si="48"/>
        <v>0</v>
      </c>
      <c r="N63" s="6"/>
      <c r="O63" s="3"/>
      <c r="P63" s="11">
        <v>4</v>
      </c>
      <c r="Q63" s="393">
        <f>'Subaward 4'!$C$3</f>
        <v>0</v>
      </c>
      <c r="R63" s="393"/>
      <c r="S63" s="393"/>
      <c r="T63" s="393"/>
      <c r="U63" s="393"/>
      <c r="V63" s="393"/>
      <c r="W63" s="393"/>
      <c r="X63" s="393"/>
      <c r="Y63" s="95">
        <f>'Year 4'!$AU$60</f>
        <v>0</v>
      </c>
      <c r="Z63" s="64">
        <f>'Subaward 4'!$S$404</f>
        <v>0</v>
      </c>
      <c r="AA63" s="64">
        <f>'Subaward 4'!$S$405</f>
        <v>0</v>
      </c>
      <c r="AB63" s="64">
        <f>'Subaward 4'!$S$406</f>
        <v>0</v>
      </c>
      <c r="AC63" s="60">
        <f t="shared" si="49"/>
        <v>0</v>
      </c>
      <c r="AD63" s="61">
        <f t="shared" si="50"/>
        <v>0</v>
      </c>
      <c r="AE63" s="6"/>
      <c r="AF63" s="3"/>
      <c r="AG63" s="11">
        <v>4</v>
      </c>
      <c r="AH63" s="400">
        <f>'Subaward 4'!$C$3</f>
        <v>0</v>
      </c>
      <c r="AI63" s="400"/>
      <c r="AJ63" s="400"/>
      <c r="AK63" s="400"/>
      <c r="AL63" s="400"/>
      <c r="AM63" s="400"/>
      <c r="AN63" s="400"/>
      <c r="AO63" s="400"/>
      <c r="AP63" s="70">
        <f>'Year 4'!$AU$60</f>
        <v>0</v>
      </c>
      <c r="AQ63" s="52">
        <f>'Subaward 4'!$AI$404</f>
        <v>0</v>
      </c>
      <c r="AR63" s="52">
        <f>'Subaward 4'!$AI$405</f>
        <v>0</v>
      </c>
      <c r="AS63" s="52">
        <f>'Subaward 4'!$AI$406</f>
        <v>0</v>
      </c>
      <c r="AT63" s="44">
        <f t="shared" si="51"/>
        <v>0</v>
      </c>
      <c r="AU63" s="45">
        <f t="shared" si="52"/>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5'!$D$404</f>
        <v>0</v>
      </c>
      <c r="K64" s="17">
        <f>'Subaward 5'!$D$405</f>
        <v>0</v>
      </c>
      <c r="L64" s="17">
        <f>'Subaward 5'!$D$406</f>
        <v>0</v>
      </c>
      <c r="M64" s="15">
        <f t="shared" si="48"/>
        <v>0</v>
      </c>
      <c r="N64" s="6"/>
      <c r="O64" s="3"/>
      <c r="P64" s="11">
        <v>5</v>
      </c>
      <c r="Q64" s="393">
        <f>'Subaward 5'!$C$3</f>
        <v>0</v>
      </c>
      <c r="R64" s="393"/>
      <c r="S64" s="393"/>
      <c r="T64" s="393"/>
      <c r="U64" s="393"/>
      <c r="V64" s="393"/>
      <c r="W64" s="393"/>
      <c r="X64" s="393"/>
      <c r="Y64" s="95">
        <f>'Year 4'!$AU$60</f>
        <v>0</v>
      </c>
      <c r="Z64" s="64">
        <f>'Subaward 5'!$S$404</f>
        <v>0</v>
      </c>
      <c r="AA64" s="64">
        <f>'Subaward 5'!$S$405</f>
        <v>0</v>
      </c>
      <c r="AB64" s="64">
        <f>'Subaward 5'!$S$406</f>
        <v>0</v>
      </c>
      <c r="AC64" s="60">
        <f t="shared" si="49"/>
        <v>0</v>
      </c>
      <c r="AD64" s="61">
        <f t="shared" si="50"/>
        <v>0</v>
      </c>
      <c r="AE64" s="6"/>
      <c r="AF64" s="3"/>
      <c r="AG64" s="11">
        <v>5</v>
      </c>
      <c r="AH64" s="400">
        <f>'Subaward 5'!$C$3</f>
        <v>0</v>
      </c>
      <c r="AI64" s="400"/>
      <c r="AJ64" s="400"/>
      <c r="AK64" s="400"/>
      <c r="AL64" s="400"/>
      <c r="AM64" s="400"/>
      <c r="AN64" s="400"/>
      <c r="AO64" s="400"/>
      <c r="AP64" s="70">
        <f>'Year 4'!$AU$60</f>
        <v>0</v>
      </c>
      <c r="AQ64" s="52">
        <f>'Subaward 5'!$AI$404</f>
        <v>0</v>
      </c>
      <c r="AR64" s="52">
        <f>'Subaward 5'!$AI$405</f>
        <v>0</v>
      </c>
      <c r="AS64" s="52">
        <f>'Subaward 5'!$AI$406</f>
        <v>0</v>
      </c>
      <c r="AT64" s="44">
        <f t="shared" si="51"/>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6'!$D$404</f>
        <v>0</v>
      </c>
      <c r="K65" s="17">
        <f>'Subaward 6'!$D$405</f>
        <v>0</v>
      </c>
      <c r="L65" s="17">
        <f>'Subaward 6'!$D$406</f>
        <v>0</v>
      </c>
      <c r="M65" s="15">
        <f t="shared" si="48"/>
        <v>0</v>
      </c>
      <c r="N65" s="6"/>
      <c r="O65" s="3"/>
      <c r="P65" s="11">
        <v>6</v>
      </c>
      <c r="Q65" s="393">
        <f>'Subaward 6'!$C$3</f>
        <v>0</v>
      </c>
      <c r="R65" s="393"/>
      <c r="S65" s="393"/>
      <c r="T65" s="393"/>
      <c r="U65" s="393"/>
      <c r="V65" s="393"/>
      <c r="W65" s="393"/>
      <c r="X65" s="393"/>
      <c r="Y65" s="95">
        <f>'Year 4'!$AU$60</f>
        <v>0</v>
      </c>
      <c r="Z65" s="64">
        <f>'Subaward 6'!$S$404</f>
        <v>0</v>
      </c>
      <c r="AA65" s="64">
        <f>'Subaward 6'!$S$405</f>
        <v>0</v>
      </c>
      <c r="AB65" s="64">
        <f>'Subaward 6'!$S$406</f>
        <v>0</v>
      </c>
      <c r="AC65" s="60">
        <f t="shared" si="49"/>
        <v>0</v>
      </c>
      <c r="AD65" s="61">
        <f t="shared" si="50"/>
        <v>0</v>
      </c>
      <c r="AE65" s="6"/>
      <c r="AF65" s="3"/>
      <c r="AG65" s="11">
        <v>6</v>
      </c>
      <c r="AH65" s="400">
        <f>'Subaward 6'!$C$3</f>
        <v>0</v>
      </c>
      <c r="AI65" s="400"/>
      <c r="AJ65" s="400"/>
      <c r="AK65" s="400"/>
      <c r="AL65" s="400"/>
      <c r="AM65" s="400"/>
      <c r="AN65" s="400"/>
      <c r="AO65" s="400"/>
      <c r="AP65" s="70">
        <f>'Year 4'!$AU$60</f>
        <v>0</v>
      </c>
      <c r="AQ65" s="52">
        <f>'Subaward 6'!$AI$404</f>
        <v>0</v>
      </c>
      <c r="AR65" s="52">
        <f>'Subaward 6'!$AI$405</f>
        <v>0</v>
      </c>
      <c r="AS65" s="52">
        <f>'Subaward 6'!$AI$406</f>
        <v>0</v>
      </c>
      <c r="AT65" s="44">
        <f t="shared" si="51"/>
        <v>0</v>
      </c>
      <c r="AU65" s="45">
        <f t="shared" si="52"/>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7'!$D$404</f>
        <v>0</v>
      </c>
      <c r="K66" s="17">
        <f>'Subaward 7'!$D$405</f>
        <v>0</v>
      </c>
      <c r="L66" s="17">
        <f>'Subaward 7'!$D$406</f>
        <v>0</v>
      </c>
      <c r="M66" s="15">
        <f t="shared" si="48"/>
        <v>0</v>
      </c>
      <c r="N66" s="6"/>
      <c r="O66" s="3"/>
      <c r="P66" s="11">
        <v>7</v>
      </c>
      <c r="Q66" s="393">
        <f>'Subaward 7'!$C$3</f>
        <v>0</v>
      </c>
      <c r="R66" s="393"/>
      <c r="S66" s="393"/>
      <c r="T66" s="393"/>
      <c r="U66" s="393"/>
      <c r="V66" s="393"/>
      <c r="W66" s="393"/>
      <c r="X66" s="393"/>
      <c r="Y66" s="95">
        <f>'Year 4'!$AU$60</f>
        <v>0</v>
      </c>
      <c r="Z66" s="64">
        <f>'Subaward 7'!$S$404</f>
        <v>0</v>
      </c>
      <c r="AA66" s="64">
        <f>'Subaward 7'!$S$405</f>
        <v>0</v>
      </c>
      <c r="AB66" s="64">
        <f>'Subaward 7'!$S$406</f>
        <v>0</v>
      </c>
      <c r="AC66" s="60">
        <f t="shared" si="49"/>
        <v>0</v>
      </c>
      <c r="AD66" s="61">
        <f t="shared" si="50"/>
        <v>0</v>
      </c>
      <c r="AE66" s="6"/>
      <c r="AF66" s="3"/>
      <c r="AG66" s="11">
        <v>7</v>
      </c>
      <c r="AH66" s="400">
        <f>'Subaward 7'!$C$3</f>
        <v>0</v>
      </c>
      <c r="AI66" s="400"/>
      <c r="AJ66" s="400"/>
      <c r="AK66" s="400"/>
      <c r="AL66" s="400"/>
      <c r="AM66" s="400"/>
      <c r="AN66" s="400"/>
      <c r="AO66" s="400"/>
      <c r="AP66" s="70">
        <f>'Year 4'!$AU$60</f>
        <v>0</v>
      </c>
      <c r="AQ66" s="52">
        <f>'Subaward 7'!$AI$404</f>
        <v>0</v>
      </c>
      <c r="AR66" s="52">
        <f>'Subaward 7'!$AI$405</f>
        <v>0</v>
      </c>
      <c r="AS66" s="52">
        <f>'Subaward 7'!$AI$406</f>
        <v>0</v>
      </c>
      <c r="AT66" s="44">
        <f t="shared" si="51"/>
        <v>0</v>
      </c>
      <c r="AU66" s="45">
        <f t="shared" si="52"/>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8'!$D$404</f>
        <v>0</v>
      </c>
      <c r="K67" s="17">
        <f>'Subaward 8'!$D$405</f>
        <v>0</v>
      </c>
      <c r="L67" s="17">
        <f>'Subaward 8'!$D$406</f>
        <v>0</v>
      </c>
      <c r="M67" s="15">
        <f t="shared" si="48"/>
        <v>0</v>
      </c>
      <c r="N67" s="6"/>
      <c r="O67" s="3"/>
      <c r="P67" s="11">
        <v>8</v>
      </c>
      <c r="Q67" s="393">
        <f>'Subaward 8'!$C$3</f>
        <v>0</v>
      </c>
      <c r="R67" s="393"/>
      <c r="S67" s="393"/>
      <c r="T67" s="393"/>
      <c r="U67" s="393"/>
      <c r="V67" s="393"/>
      <c r="W67" s="393"/>
      <c r="X67" s="393"/>
      <c r="Y67" s="95">
        <f>'Year 4'!$AU$60</f>
        <v>0</v>
      </c>
      <c r="Z67" s="64">
        <f>'Subaward 8'!$S$404</f>
        <v>0</v>
      </c>
      <c r="AA67" s="64">
        <f>'Subaward 8'!$S$405</f>
        <v>0</v>
      </c>
      <c r="AB67" s="64">
        <f>'Subaward 8'!$S$406</f>
        <v>0</v>
      </c>
      <c r="AC67" s="60">
        <f t="shared" si="49"/>
        <v>0</v>
      </c>
      <c r="AD67" s="61">
        <f t="shared" si="50"/>
        <v>0</v>
      </c>
      <c r="AE67" s="6"/>
      <c r="AF67" s="3"/>
      <c r="AG67" s="11">
        <v>8</v>
      </c>
      <c r="AH67" s="400">
        <f>'Subaward 8'!$C$3</f>
        <v>0</v>
      </c>
      <c r="AI67" s="400"/>
      <c r="AJ67" s="400"/>
      <c r="AK67" s="400"/>
      <c r="AL67" s="400"/>
      <c r="AM67" s="400"/>
      <c r="AN67" s="400"/>
      <c r="AO67" s="400"/>
      <c r="AP67" s="70">
        <f>'Year 4'!$AU$60</f>
        <v>0</v>
      </c>
      <c r="AQ67" s="52">
        <f>'Subaward 8'!$AI$404</f>
        <v>0</v>
      </c>
      <c r="AR67" s="52">
        <f>'Subaward 8'!$AI$405</f>
        <v>0</v>
      </c>
      <c r="AS67" s="52">
        <f>'Subaward 8'!$AI$406</f>
        <v>0</v>
      </c>
      <c r="AT67" s="44">
        <f t="shared" si="51"/>
        <v>0</v>
      </c>
      <c r="AU67" s="45">
        <f t="shared" si="52"/>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9'!$D$404</f>
        <v>0</v>
      </c>
      <c r="K68" s="17">
        <f>'Subaward 9'!$D$405</f>
        <v>0</v>
      </c>
      <c r="L68" s="17">
        <f>'Subaward 9'!$D$406</f>
        <v>0</v>
      </c>
      <c r="M68" s="15">
        <f t="shared" si="48"/>
        <v>0</v>
      </c>
      <c r="N68" s="6"/>
      <c r="O68" s="3"/>
      <c r="P68" s="11">
        <v>9</v>
      </c>
      <c r="Q68" s="393">
        <f>'Subaward 9'!$C$3</f>
        <v>0</v>
      </c>
      <c r="R68" s="393"/>
      <c r="S68" s="393"/>
      <c r="T68" s="393"/>
      <c r="U68" s="393"/>
      <c r="V68" s="393"/>
      <c r="W68" s="393"/>
      <c r="X68" s="393"/>
      <c r="Y68" s="95">
        <f>'Year 4'!$AU$60</f>
        <v>0</v>
      </c>
      <c r="Z68" s="64">
        <f>'Subaward 9'!$S$404</f>
        <v>0</v>
      </c>
      <c r="AA68" s="64">
        <f>'Subaward 9'!$S$405</f>
        <v>0</v>
      </c>
      <c r="AB68" s="64">
        <f>'Subaward 9'!$S$406</f>
        <v>0</v>
      </c>
      <c r="AC68" s="60">
        <f t="shared" si="49"/>
        <v>0</v>
      </c>
      <c r="AD68" s="61">
        <f t="shared" si="50"/>
        <v>0</v>
      </c>
      <c r="AE68" s="6"/>
      <c r="AF68" s="3"/>
      <c r="AG68" s="11">
        <v>9</v>
      </c>
      <c r="AH68" s="400">
        <f>'Subaward 9'!$C$3</f>
        <v>0</v>
      </c>
      <c r="AI68" s="400"/>
      <c r="AJ68" s="400"/>
      <c r="AK68" s="400"/>
      <c r="AL68" s="400"/>
      <c r="AM68" s="400"/>
      <c r="AN68" s="400"/>
      <c r="AO68" s="400"/>
      <c r="AP68" s="70">
        <f>'Year 4'!$AU$60</f>
        <v>0</v>
      </c>
      <c r="AQ68" s="52">
        <f>'Subaward 9'!$AI$404</f>
        <v>0</v>
      </c>
      <c r="AR68" s="52">
        <f>'Subaward 9'!$AI$405</f>
        <v>0</v>
      </c>
      <c r="AS68" s="52">
        <f>'Subaward 9'!$AI$406</f>
        <v>0</v>
      </c>
      <c r="AT68" s="44">
        <f t="shared" si="51"/>
        <v>0</v>
      </c>
      <c r="AU68" s="45">
        <f t="shared" si="52"/>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10'!$D$404</f>
        <v>0</v>
      </c>
      <c r="K69" s="17">
        <f>'Subaward 10'!$D$405</f>
        <v>0</v>
      </c>
      <c r="L69" s="17">
        <f>'Subaward 10'!$D$406</f>
        <v>0</v>
      </c>
      <c r="M69" s="15">
        <f t="shared" si="48"/>
        <v>0</v>
      </c>
      <c r="N69" s="6"/>
      <c r="O69" s="3"/>
      <c r="P69" s="11">
        <v>10</v>
      </c>
      <c r="Q69" s="393">
        <f>'Subaward 10'!$C$3</f>
        <v>0</v>
      </c>
      <c r="R69" s="393"/>
      <c r="S69" s="393"/>
      <c r="T69" s="393"/>
      <c r="U69" s="393"/>
      <c r="V69" s="393"/>
      <c r="W69" s="393"/>
      <c r="X69" s="393"/>
      <c r="Y69" s="95">
        <f>'Year 4'!$AU$60</f>
        <v>0</v>
      </c>
      <c r="Z69" s="64">
        <f>'Subaward 10'!$S$404</f>
        <v>0</v>
      </c>
      <c r="AA69" s="64">
        <f>'Subaward 10'!$S$405</f>
        <v>0</v>
      </c>
      <c r="AB69" s="64">
        <f>'Subaward 10'!$S$406</f>
        <v>0</v>
      </c>
      <c r="AC69" s="60">
        <f t="shared" si="49"/>
        <v>0</v>
      </c>
      <c r="AD69" s="61">
        <f t="shared" si="50"/>
        <v>0</v>
      </c>
      <c r="AE69" s="6"/>
      <c r="AF69" s="3"/>
      <c r="AG69" s="11">
        <v>10</v>
      </c>
      <c r="AH69" s="400">
        <f>'Subaward 10'!$C$3</f>
        <v>0</v>
      </c>
      <c r="AI69" s="400"/>
      <c r="AJ69" s="400"/>
      <c r="AK69" s="400"/>
      <c r="AL69" s="400"/>
      <c r="AM69" s="400"/>
      <c r="AN69" s="400"/>
      <c r="AO69" s="400"/>
      <c r="AP69" s="70">
        <f>'Year 4'!$AU$60</f>
        <v>0</v>
      </c>
      <c r="AQ69" s="52">
        <f>'Subaward 10'!$AI$404</f>
        <v>0</v>
      </c>
      <c r="AR69" s="52">
        <f>'Subaward 10'!$AI$405</f>
        <v>0</v>
      </c>
      <c r="AS69" s="52">
        <f>'Subaward 10'!$AI$406</f>
        <v>0</v>
      </c>
      <c r="AT69" s="44">
        <f t="shared" si="51"/>
        <v>0</v>
      </c>
      <c r="AU69" s="45">
        <f t="shared" si="52"/>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3">SUM(K60:K69)</f>
        <v>0</v>
      </c>
      <c r="L70" s="82">
        <f t="shared" si="53"/>
        <v>0</v>
      </c>
      <c r="M70" s="16">
        <f t="shared" si="48"/>
        <v>0</v>
      </c>
      <c r="N70" s="6"/>
      <c r="O70" s="3"/>
      <c r="P70" s="374" t="s">
        <v>137</v>
      </c>
      <c r="Q70" s="375"/>
      <c r="R70" s="375"/>
      <c r="S70" s="375"/>
      <c r="T70" s="375"/>
      <c r="U70" s="375"/>
      <c r="V70" s="375"/>
      <c r="W70" s="375"/>
      <c r="X70" s="375"/>
      <c r="Y70" s="84">
        <f t="shared" ref="Y70:AD70" si="54">SUM(Y60:Y69)</f>
        <v>0</v>
      </c>
      <c r="Z70" s="84">
        <f t="shared" si="54"/>
        <v>0</v>
      </c>
      <c r="AA70" s="84">
        <f t="shared" si="54"/>
        <v>0</v>
      </c>
      <c r="AB70" s="84">
        <f t="shared" si="54"/>
        <v>0</v>
      </c>
      <c r="AC70" s="84">
        <f>SUM(AC60:AC69)</f>
        <v>0</v>
      </c>
      <c r="AD70" s="112">
        <f t="shared" si="54"/>
        <v>0</v>
      </c>
      <c r="AE70" s="6"/>
      <c r="AF70" s="3"/>
      <c r="AG70" s="374" t="s">
        <v>137</v>
      </c>
      <c r="AH70" s="375"/>
      <c r="AI70" s="375"/>
      <c r="AJ70" s="375"/>
      <c r="AK70" s="375"/>
      <c r="AL70" s="375"/>
      <c r="AM70" s="375"/>
      <c r="AN70" s="375"/>
      <c r="AO70" s="375"/>
      <c r="AP70" s="83">
        <f>SUM(AP60:AP69)</f>
        <v>0</v>
      </c>
      <c r="AQ70" s="83">
        <f>SUM(AQ60:AQ69)</f>
        <v>0</v>
      </c>
      <c r="AR70" s="83">
        <f t="shared" ref="AR70:AT70" si="55">SUM(AR60:AR69)</f>
        <v>0</v>
      </c>
      <c r="AS70" s="83">
        <f>SUM(AS60:AS69)</f>
        <v>0</v>
      </c>
      <c r="AT70" s="83">
        <f t="shared" si="55"/>
        <v>0</v>
      </c>
      <c r="AU70" s="43">
        <f t="shared" si="52"/>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4'!AU72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4'!AU72</f>
        <v>0</v>
      </c>
      <c r="AQ72" s="53">
        <f>SUM(AQ70, AQ57, AQ43, AQ37, AO30)</f>
        <v>0</v>
      </c>
      <c r="AR72" s="53">
        <f>SUM(AR70, AR57, AR43, AR37, AR30)</f>
        <v>0</v>
      </c>
      <c r="AS72" s="53">
        <f>SUM(AS70, AS57, AS43, AS37, AS30, )</f>
        <v>0</v>
      </c>
      <c r="AT72" s="53">
        <f t="shared" ref="AT72" si="56">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4'!AU73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4'!AU73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255</v>
      </c>
      <c r="Z75" s="89" t="s">
        <v>73</v>
      </c>
      <c r="AA75" s="386" t="s">
        <v>4</v>
      </c>
      <c r="AB75" s="386"/>
      <c r="AC75" s="99" t="s">
        <v>18</v>
      </c>
      <c r="AD75" s="39" t="s">
        <v>109</v>
      </c>
      <c r="AE75" s="32"/>
      <c r="AG75" s="372" t="s">
        <v>95</v>
      </c>
      <c r="AH75" s="373"/>
      <c r="AI75" s="373"/>
      <c r="AJ75" s="373"/>
      <c r="AK75" s="373"/>
      <c r="AL75" s="373"/>
      <c r="AM75" s="373"/>
      <c r="AN75" s="373"/>
      <c r="AO75" s="373"/>
      <c r="AP75" s="99" t="s">
        <v>255</v>
      </c>
      <c r="AQ75" s="89" t="s">
        <v>205</v>
      </c>
      <c r="AR75" s="386" t="s">
        <v>4</v>
      </c>
      <c r="AS75" s="386"/>
      <c r="AT75" s="99" t="s">
        <v>207</v>
      </c>
      <c r="AU75" s="39" t="s">
        <v>258</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4'!AU76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4'!AU76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4'!AU78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4'!AU78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234</v>
      </c>
      <c r="C81" s="409"/>
      <c r="D81" s="257">
        <f>$J$78</f>
        <v>0</v>
      </c>
      <c r="F81" s="3"/>
      <c r="G81" s="3"/>
      <c r="O81" s="74"/>
      <c r="P81" s="440" t="s">
        <v>234</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235</v>
      </c>
      <c r="C82" s="406"/>
      <c r="D82" s="259">
        <f>$K$78</f>
        <v>0</v>
      </c>
      <c r="F82" s="3"/>
      <c r="G82" s="3"/>
      <c r="O82" s="74"/>
      <c r="P82" s="446" t="s">
        <v>235</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133</v>
      </c>
      <c r="C83" s="406"/>
      <c r="D83" s="259">
        <f>$L$78</f>
        <v>0</v>
      </c>
      <c r="F83" s="3"/>
      <c r="G83" s="3"/>
      <c r="O83" s="74"/>
      <c r="P83" s="446" t="s">
        <v>133</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236</v>
      </c>
      <c r="C84" s="406"/>
      <c r="D84" s="259">
        <f>$K$78+$L$78</f>
        <v>0</v>
      </c>
      <c r="F84" s="3"/>
      <c r="G84" s="3"/>
      <c r="O84" s="74"/>
      <c r="P84" s="446" t="s">
        <v>236</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237</v>
      </c>
      <c r="C85" s="406"/>
      <c r="D85" s="259">
        <f>$M$78</f>
        <v>0</v>
      </c>
      <c r="F85" s="3"/>
      <c r="G85" s="3"/>
      <c r="O85" s="74"/>
      <c r="P85" s="446" t="s">
        <v>237</v>
      </c>
      <c r="Q85" s="445"/>
      <c r="R85" s="406"/>
      <c r="S85" s="260">
        <f>AC78</f>
        <v>0</v>
      </c>
      <c r="T85" s="401" t="s">
        <v>103</v>
      </c>
      <c r="U85" s="401"/>
      <c r="V85" s="115">
        <f>D85-S85</f>
        <v>0</v>
      </c>
      <c r="W85" s="478"/>
      <c r="X85" s="478"/>
      <c r="Y85" s="452"/>
      <c r="Z85" s="452"/>
      <c r="AA85" s="452"/>
      <c r="AF85" s="74"/>
      <c r="AG85" s="446" t="s">
        <v>270</v>
      </c>
      <c r="AH85" s="406"/>
      <c r="AI85" s="491">
        <f>AT78</f>
        <v>0</v>
      </c>
      <c r="AJ85" s="492"/>
      <c r="AK85" s="401" t="s">
        <v>271</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rPqGY8EnRgx+TrQQYvElKsmJGGTnLMGQUSkV5wgMNEn6XSlAQZFx8kJwHlcIHbAUW700sOaLaNn+3WX1RJlaJg==" saltValue="4OSpRKR5Y+0a52c1P19wWg==" spinCount="100000" sheet="1" formatCells="0" formatColumns="0" formatRows="0" insertColumns="0"/>
  <mergeCells count="298">
    <mergeCell ref="R46:X46"/>
    <mergeCell ref="AI46:AO46"/>
    <mergeCell ref="R47:X47"/>
    <mergeCell ref="AI47:AO47"/>
    <mergeCell ref="B66:I66"/>
    <mergeCell ref="B67:I67"/>
    <mergeCell ref="B68:I68"/>
    <mergeCell ref="B60:I60"/>
    <mergeCell ref="B61:I61"/>
    <mergeCell ref="B62:I62"/>
    <mergeCell ref="A59:I59"/>
    <mergeCell ref="Q61:X61"/>
    <mergeCell ref="C24:D24"/>
    <mergeCell ref="B34:I34"/>
    <mergeCell ref="B35:I35"/>
    <mergeCell ref="B36:I36"/>
    <mergeCell ref="B65:I65"/>
    <mergeCell ref="B42:I42"/>
    <mergeCell ref="C46:I46"/>
    <mergeCell ref="A43:I43"/>
    <mergeCell ref="C48:I48"/>
    <mergeCell ref="C50:I50"/>
    <mergeCell ref="A76:I76"/>
    <mergeCell ref="A75:I75"/>
    <mergeCell ref="A78:I78"/>
    <mergeCell ref="B69:I69"/>
    <mergeCell ref="A70:I70"/>
    <mergeCell ref="A73:I73"/>
    <mergeCell ref="A72:I72"/>
    <mergeCell ref="C47:I47"/>
    <mergeCell ref="A45:I45"/>
    <mergeCell ref="C15:D15"/>
    <mergeCell ref="C13:D13"/>
    <mergeCell ref="C19:D19"/>
    <mergeCell ref="C17:D17"/>
    <mergeCell ref="C16:D16"/>
    <mergeCell ref="C18:D18"/>
    <mergeCell ref="C12:D12"/>
    <mergeCell ref="C14:D14"/>
    <mergeCell ref="A23:B23"/>
    <mergeCell ref="C23:D23"/>
    <mergeCell ref="A22:B22"/>
    <mergeCell ref="C22:D22"/>
    <mergeCell ref="AK84:AL84"/>
    <mergeCell ref="AK85:AL85"/>
    <mergeCell ref="AK83:AL83"/>
    <mergeCell ref="AK82:AL82"/>
    <mergeCell ref="AI82:AJ82"/>
    <mergeCell ref="T84:U84"/>
    <mergeCell ref="AG84:AH84"/>
    <mergeCell ref="P85:R85"/>
    <mergeCell ref="T85:U85"/>
    <mergeCell ref="W85:X85"/>
    <mergeCell ref="Y85:AA85"/>
    <mergeCell ref="AG85:AH85"/>
    <mergeCell ref="A6:B6"/>
    <mergeCell ref="A7:B7"/>
    <mergeCell ref="A8:B8"/>
    <mergeCell ref="B63:I63"/>
    <mergeCell ref="B64:I64"/>
    <mergeCell ref="B85:C85"/>
    <mergeCell ref="B84:C84"/>
    <mergeCell ref="B82:C82"/>
    <mergeCell ref="B83:C83"/>
    <mergeCell ref="C55:I55"/>
    <mergeCell ref="C53:I53"/>
    <mergeCell ref="C54:I54"/>
    <mergeCell ref="C56:I56"/>
    <mergeCell ref="A57:I57"/>
    <mergeCell ref="C11:D11"/>
    <mergeCell ref="C49:I49"/>
    <mergeCell ref="C51:I51"/>
    <mergeCell ref="C52:I52"/>
    <mergeCell ref="A24:B24"/>
    <mergeCell ref="C27:D27"/>
    <mergeCell ref="A26:B26"/>
    <mergeCell ref="C26:D26"/>
    <mergeCell ref="A25:B25"/>
    <mergeCell ref="C25:D25"/>
    <mergeCell ref="A18:B18"/>
    <mergeCell ref="A19:B19"/>
    <mergeCell ref="R17:S17"/>
    <mergeCell ref="AI17:AJ17"/>
    <mergeCell ref="P18:Q18"/>
    <mergeCell ref="R18:S18"/>
    <mergeCell ref="AG18:AH18"/>
    <mergeCell ref="P19:Q19"/>
    <mergeCell ref="B81:C81"/>
    <mergeCell ref="R53:X53"/>
    <mergeCell ref="AI53:AO53"/>
    <mergeCell ref="R54:X54"/>
    <mergeCell ref="AI54:AO54"/>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R24:S24"/>
    <mergeCell ref="AG24:AH24"/>
    <mergeCell ref="P25:Q25"/>
    <mergeCell ref="R25:S25"/>
    <mergeCell ref="AG25:AH25"/>
    <mergeCell ref="AI18:AJ18"/>
    <mergeCell ref="AI19:AJ19"/>
    <mergeCell ref="AI22:AJ22"/>
    <mergeCell ref="Q42:X42"/>
    <mergeCell ref="AH42:AO42"/>
    <mergeCell ref="P43:X43"/>
    <mergeCell ref="AG43:AO43"/>
    <mergeCell ref="P45:X45"/>
    <mergeCell ref="A33:I33"/>
    <mergeCell ref="R28:S28"/>
    <mergeCell ref="AI28:AJ28"/>
    <mergeCell ref="A29:M29"/>
    <mergeCell ref="P29:AD29"/>
    <mergeCell ref="AG29:AU29"/>
    <mergeCell ref="P30:T30"/>
    <mergeCell ref="AG30:AK30"/>
    <mergeCell ref="A37:I37"/>
    <mergeCell ref="B40:I40"/>
    <mergeCell ref="A39:I39"/>
    <mergeCell ref="B41:I41"/>
    <mergeCell ref="C28:D28"/>
    <mergeCell ref="AG45:AO45"/>
    <mergeCell ref="Q36:X36"/>
    <mergeCell ref="AH36:AO36"/>
    <mergeCell ref="P37:X37"/>
    <mergeCell ref="AG37:AO37"/>
    <mergeCell ref="P39:X39"/>
    <mergeCell ref="AG39:AO39"/>
    <mergeCell ref="Q40:X40"/>
    <mergeCell ref="AH40:AO40"/>
    <mergeCell ref="Q41:X41"/>
    <mergeCell ref="AH41:AO41"/>
    <mergeCell ref="J73:M73"/>
    <mergeCell ref="P73:X73"/>
    <mergeCell ref="Z73:AC73"/>
    <mergeCell ref="AG73:AO73"/>
    <mergeCell ref="AQ73:AT73"/>
    <mergeCell ref="K75:L75"/>
    <mergeCell ref="P75:X75"/>
    <mergeCell ref="AA75:AB75"/>
    <mergeCell ref="R55:X55"/>
    <mergeCell ref="AI55:AO55"/>
    <mergeCell ref="R56:X56"/>
    <mergeCell ref="AI56:AO56"/>
    <mergeCell ref="P57:X57"/>
    <mergeCell ref="AG57:AO57"/>
    <mergeCell ref="P59:X59"/>
    <mergeCell ref="AG59:AO59"/>
    <mergeCell ref="Q60:X60"/>
    <mergeCell ref="AH60:AO60"/>
    <mergeCell ref="AG81:AH81"/>
    <mergeCell ref="AP81:AQ81"/>
    <mergeCell ref="P82:R82"/>
    <mergeCell ref="T82:U82"/>
    <mergeCell ref="X82:AA82"/>
    <mergeCell ref="AG82:AH82"/>
    <mergeCell ref="AP82:AS82"/>
    <mergeCell ref="P72:X72"/>
    <mergeCell ref="AG72:AO72"/>
    <mergeCell ref="B86:C86"/>
    <mergeCell ref="B87:C87"/>
    <mergeCell ref="AI83:AJ83"/>
    <mergeCell ref="AI84:AJ84"/>
    <mergeCell ref="AI85:AJ85"/>
    <mergeCell ref="P83:R83"/>
    <mergeCell ref="T83:U83"/>
    <mergeCell ref="X83:Y83"/>
    <mergeCell ref="AG83:AH83"/>
    <mergeCell ref="P84:R84"/>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C6:M6"/>
    <mergeCell ref="P6:Q6"/>
    <mergeCell ref="R6:AD6"/>
    <mergeCell ref="AG6:AH6"/>
    <mergeCell ref="AI6:AU6"/>
    <mergeCell ref="C7:M7"/>
    <mergeCell ref="P7:Q7"/>
    <mergeCell ref="R7:AD7"/>
    <mergeCell ref="AG7:AH7"/>
    <mergeCell ref="AI7:AU7"/>
    <mergeCell ref="C8:M8"/>
    <mergeCell ref="P8:Q8"/>
    <mergeCell ref="R8:AD8"/>
    <mergeCell ref="AG8:AH8"/>
    <mergeCell ref="AI8:AU8"/>
    <mergeCell ref="A10:M10"/>
    <mergeCell ref="P10:AD10"/>
    <mergeCell ref="AG10:AU10"/>
    <mergeCell ref="R11:S11"/>
    <mergeCell ref="AI11:AJ11"/>
    <mergeCell ref="R12:S12"/>
    <mergeCell ref="AI12:AJ12"/>
    <mergeCell ref="R13:S13"/>
    <mergeCell ref="AI13:AJ13"/>
    <mergeCell ref="R14:S14"/>
    <mergeCell ref="AI14:AJ14"/>
    <mergeCell ref="R15:S15"/>
    <mergeCell ref="AI15:AJ15"/>
    <mergeCell ref="R16:S16"/>
    <mergeCell ref="AI16:AJ16"/>
    <mergeCell ref="R19:S19"/>
    <mergeCell ref="AG19:AH19"/>
    <mergeCell ref="A21:M21"/>
    <mergeCell ref="P21:AC21"/>
    <mergeCell ref="AG21:AT21"/>
    <mergeCell ref="P22:Q22"/>
    <mergeCell ref="R22:S22"/>
    <mergeCell ref="AG22:AH22"/>
    <mergeCell ref="P23:Q23"/>
    <mergeCell ref="R23:S23"/>
    <mergeCell ref="AG23:AH23"/>
    <mergeCell ref="AI23:AJ23"/>
    <mergeCell ref="A32:M32"/>
    <mergeCell ref="P32:AC32"/>
    <mergeCell ref="AG32:AT32"/>
    <mergeCell ref="P33:X33"/>
    <mergeCell ref="AG33:AO33"/>
    <mergeCell ref="Q34:X34"/>
    <mergeCell ref="AH34:AO34"/>
    <mergeCell ref="Q35:X35"/>
    <mergeCell ref="AH35:AO35"/>
    <mergeCell ref="R48:X48"/>
    <mergeCell ref="AI48:AO48"/>
    <mergeCell ref="R49:X49"/>
    <mergeCell ref="AI49:AO49"/>
    <mergeCell ref="R50:X50"/>
    <mergeCell ref="AI50:AO50"/>
    <mergeCell ref="R51:X51"/>
    <mergeCell ref="AI51:AO51"/>
    <mergeCell ref="R52:X52"/>
    <mergeCell ref="AI52:AO52"/>
    <mergeCell ref="AH61:AO61"/>
    <mergeCell ref="Q62:X62"/>
    <mergeCell ref="AH62:AO62"/>
    <mergeCell ref="Q63:X63"/>
    <mergeCell ref="AH63:AO63"/>
    <mergeCell ref="Q64:X64"/>
    <mergeCell ref="AH64:AO64"/>
    <mergeCell ref="Q65:X65"/>
    <mergeCell ref="AH65:AO65"/>
    <mergeCell ref="Q66:X66"/>
    <mergeCell ref="AH66:AO66"/>
    <mergeCell ref="Q67:X67"/>
    <mergeCell ref="AH67:AO67"/>
    <mergeCell ref="Q68:X68"/>
    <mergeCell ref="AH68:AO68"/>
    <mergeCell ref="Q69:X69"/>
    <mergeCell ref="AH69:AO69"/>
    <mergeCell ref="P70:X70"/>
    <mergeCell ref="AG70:AO70"/>
    <mergeCell ref="AO85:AP85"/>
    <mergeCell ref="AQ85:AS85"/>
    <mergeCell ref="P86:R86"/>
    <mergeCell ref="AG86:AH86"/>
    <mergeCell ref="P87:R87"/>
    <mergeCell ref="AG87:AH87"/>
    <mergeCell ref="AG75:AO75"/>
    <mergeCell ref="AR75:AS75"/>
    <mergeCell ref="K76:L76"/>
    <mergeCell ref="P76:X76"/>
    <mergeCell ref="AA76:AB76"/>
    <mergeCell ref="AG76:AO76"/>
    <mergeCell ref="AR76:AS76"/>
    <mergeCell ref="P78:X78"/>
    <mergeCell ref="AG78:AO78"/>
    <mergeCell ref="AI87:AJ87"/>
    <mergeCell ref="AI86:AJ86"/>
    <mergeCell ref="AP83:AQ83"/>
    <mergeCell ref="AR83:AS83"/>
    <mergeCell ref="AI81:AJ81"/>
    <mergeCell ref="AK81:AL81"/>
    <mergeCell ref="P81:R81"/>
    <mergeCell ref="T81:U81"/>
    <mergeCell ref="X81:Y81"/>
  </mergeCells>
  <dataValidations count="1">
    <dataValidation allowBlank="1" showErrorMessage="1" sqref="C18:D18 AI18:AJ18 R18:S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D231"/>
  <sheetViews>
    <sheetView zoomScale="60" zoomScaleNormal="6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5" width="5.81640625" style="3" customWidth="1"/>
    <col min="16" max="16" width="5.54296875" style="3" customWidth="1"/>
    <col min="17" max="17" width="37.1796875" style="3" customWidth="1"/>
    <col min="18" max="18" width="10.1796875" style="3" customWidth="1"/>
    <col min="19" max="19" width="22.90625" style="3" customWidth="1"/>
    <col min="20" max="20" width="20.453125" style="3" customWidth="1"/>
    <col min="21" max="21" width="23.1796875" style="3" customWidth="1"/>
    <col min="22" max="23" width="22.1796875" style="3" customWidth="1"/>
    <col min="24" max="24" width="22.81640625" style="3" customWidth="1"/>
    <col min="25" max="25" width="25.1796875" style="3" customWidth="1"/>
    <col min="26" max="26" width="24.81640625" style="3" customWidth="1"/>
    <col min="27" max="27" width="22.81640625" style="3" customWidth="1"/>
    <col min="28" max="28" width="22.1796875" style="3" customWidth="1"/>
    <col min="29" max="29" width="32.81640625" style="3" customWidth="1"/>
    <col min="30" max="30" width="23.81640625" style="3" customWidth="1"/>
    <col min="31"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6" t="s">
        <v>92</v>
      </c>
      <c r="B3" s="487"/>
      <c r="C3" s="487"/>
      <c r="D3" s="487"/>
      <c r="E3" s="487"/>
      <c r="F3" s="487"/>
      <c r="G3" s="487"/>
      <c r="H3" s="487"/>
      <c r="I3" s="487"/>
      <c r="J3" s="487"/>
      <c r="K3" s="487"/>
      <c r="L3" s="487"/>
      <c r="M3" s="488"/>
      <c r="P3" s="472" t="s">
        <v>256</v>
      </c>
      <c r="Q3" s="473"/>
      <c r="R3" s="473"/>
      <c r="S3" s="473"/>
      <c r="T3" s="473"/>
      <c r="U3" s="473"/>
      <c r="V3" s="473"/>
      <c r="W3" s="473"/>
      <c r="X3" s="473"/>
      <c r="Y3" s="473"/>
      <c r="Z3" s="473"/>
      <c r="AA3" s="473"/>
      <c r="AB3" s="473"/>
      <c r="AC3" s="473"/>
      <c r="AD3" s="474"/>
      <c r="AG3" s="483" t="s">
        <v>272</v>
      </c>
      <c r="AH3" s="484"/>
      <c r="AI3" s="484"/>
      <c r="AJ3" s="484"/>
      <c r="AK3" s="484"/>
      <c r="AL3" s="484"/>
      <c r="AM3" s="484"/>
      <c r="AN3" s="484"/>
      <c r="AO3" s="484"/>
      <c r="AP3" s="484"/>
      <c r="AQ3" s="484"/>
      <c r="AR3" s="484"/>
      <c r="AS3" s="484"/>
      <c r="AT3" s="484"/>
      <c r="AU3" s="485"/>
    </row>
    <row r="4" spans="1:47" s="96" customFormat="1" x14ac:dyDescent="0.35">
      <c r="A4" s="365" t="s">
        <v>208</v>
      </c>
      <c r="B4" s="366"/>
      <c r="C4" s="366"/>
      <c r="D4" s="366"/>
      <c r="E4" s="366"/>
      <c r="F4" s="366"/>
      <c r="G4" s="366"/>
      <c r="H4" s="366"/>
      <c r="I4" s="366"/>
      <c r="J4" s="366"/>
      <c r="K4" s="366"/>
      <c r="L4" s="366"/>
      <c r="M4" s="436"/>
      <c r="P4" s="365" t="s">
        <v>210</v>
      </c>
      <c r="Q4" s="366"/>
      <c r="R4" s="366"/>
      <c r="S4" s="366"/>
      <c r="T4" s="366"/>
      <c r="U4" s="366"/>
      <c r="V4" s="366"/>
      <c r="W4" s="366"/>
      <c r="X4" s="366"/>
      <c r="Y4" s="366"/>
      <c r="Z4" s="366"/>
      <c r="AA4" s="366"/>
      <c r="AB4" s="366"/>
      <c r="AC4" s="366"/>
      <c r="AD4" s="436"/>
      <c r="AG4" s="365" t="s">
        <v>210</v>
      </c>
      <c r="AH4" s="366"/>
      <c r="AI4" s="366"/>
      <c r="AJ4" s="366"/>
      <c r="AK4" s="366"/>
      <c r="AL4" s="366"/>
      <c r="AM4" s="366"/>
      <c r="AN4" s="366"/>
      <c r="AO4" s="366"/>
      <c r="AP4" s="366"/>
      <c r="AQ4" s="366"/>
      <c r="AR4" s="366"/>
      <c r="AS4" s="366"/>
      <c r="AT4" s="366"/>
      <c r="AU4" s="436"/>
    </row>
    <row r="5" spans="1:47" s="96" customFormat="1" x14ac:dyDescent="0.35">
      <c r="A5" s="365" t="s">
        <v>238</v>
      </c>
      <c r="B5" s="366"/>
      <c r="C5" s="413"/>
      <c r="D5" s="413"/>
      <c r="E5" s="413"/>
      <c r="F5" s="413"/>
      <c r="G5" s="100" t="s">
        <v>239</v>
      </c>
      <c r="H5" s="413"/>
      <c r="I5" s="413"/>
      <c r="J5" s="413"/>
      <c r="K5" s="413"/>
      <c r="L5" s="413"/>
      <c r="M5" s="420"/>
      <c r="P5" s="365" t="s">
        <v>238</v>
      </c>
      <c r="Q5" s="366"/>
      <c r="R5" s="413"/>
      <c r="S5" s="413"/>
      <c r="T5" s="413"/>
      <c r="U5" s="413"/>
      <c r="V5" s="413"/>
      <c r="W5" s="100" t="s">
        <v>239</v>
      </c>
      <c r="X5" s="413"/>
      <c r="Y5" s="413"/>
      <c r="Z5" s="413"/>
      <c r="AA5" s="413"/>
      <c r="AB5" s="413"/>
      <c r="AC5" s="413"/>
      <c r="AD5" s="420"/>
      <c r="AG5" s="365" t="s">
        <v>238</v>
      </c>
      <c r="AH5" s="366"/>
      <c r="AI5" s="413"/>
      <c r="AJ5" s="413"/>
      <c r="AK5" s="413"/>
      <c r="AL5" s="413"/>
      <c r="AM5" s="413"/>
      <c r="AN5" s="100" t="s">
        <v>239</v>
      </c>
      <c r="AO5" s="413"/>
      <c r="AP5" s="413"/>
      <c r="AQ5" s="413"/>
      <c r="AR5" s="413"/>
      <c r="AS5" s="413"/>
      <c r="AT5" s="413"/>
      <c r="AU5" s="420"/>
    </row>
    <row r="6" spans="1:47" s="26" customFormat="1" x14ac:dyDescent="0.35">
      <c r="A6" s="365" t="s">
        <v>0</v>
      </c>
      <c r="B6" s="366"/>
      <c r="C6" s="414"/>
      <c r="D6" s="414"/>
      <c r="E6" s="414"/>
      <c r="F6" s="414"/>
      <c r="G6" s="414"/>
      <c r="H6" s="414"/>
      <c r="I6" s="414"/>
      <c r="J6" s="414"/>
      <c r="K6" s="414"/>
      <c r="L6" s="414"/>
      <c r="M6" s="422"/>
      <c r="P6" s="365" t="s">
        <v>0</v>
      </c>
      <c r="Q6" s="366"/>
      <c r="R6" s="414"/>
      <c r="S6" s="414"/>
      <c r="T6" s="414"/>
      <c r="U6" s="414"/>
      <c r="V6" s="414"/>
      <c r="W6" s="414"/>
      <c r="X6" s="414"/>
      <c r="Y6" s="414"/>
      <c r="Z6" s="414"/>
      <c r="AA6" s="414"/>
      <c r="AB6" s="414"/>
      <c r="AC6" s="414"/>
      <c r="AD6" s="422"/>
      <c r="AG6" s="365" t="s">
        <v>0</v>
      </c>
      <c r="AH6" s="366"/>
      <c r="AI6" s="414"/>
      <c r="AJ6" s="414"/>
      <c r="AK6" s="414"/>
      <c r="AL6" s="414"/>
      <c r="AM6" s="414"/>
      <c r="AN6" s="414"/>
      <c r="AO6" s="414"/>
      <c r="AP6" s="414"/>
      <c r="AQ6" s="414"/>
      <c r="AR6" s="414"/>
      <c r="AS6" s="414"/>
      <c r="AT6" s="414"/>
      <c r="AU6" s="422"/>
    </row>
    <row r="7" spans="1:47" s="26" customFormat="1" x14ac:dyDescent="0.35">
      <c r="A7" s="365" t="s">
        <v>91</v>
      </c>
      <c r="B7" s="366"/>
      <c r="C7" s="414"/>
      <c r="D7" s="414"/>
      <c r="E7" s="414"/>
      <c r="F7" s="414"/>
      <c r="G7" s="414"/>
      <c r="H7" s="414"/>
      <c r="I7" s="414"/>
      <c r="J7" s="414"/>
      <c r="K7" s="414"/>
      <c r="L7" s="414"/>
      <c r="M7" s="422"/>
      <c r="P7" s="365" t="s">
        <v>91</v>
      </c>
      <c r="Q7" s="366"/>
      <c r="R7" s="414"/>
      <c r="S7" s="414"/>
      <c r="T7" s="414"/>
      <c r="U7" s="414"/>
      <c r="V7" s="414"/>
      <c r="W7" s="414"/>
      <c r="X7" s="414"/>
      <c r="Y7" s="414"/>
      <c r="Z7" s="414"/>
      <c r="AA7" s="414"/>
      <c r="AB7" s="414"/>
      <c r="AC7" s="414"/>
      <c r="AD7" s="422"/>
      <c r="AG7" s="365" t="s">
        <v>91</v>
      </c>
      <c r="AH7" s="366"/>
      <c r="AI7" s="414"/>
      <c r="AJ7" s="414"/>
      <c r="AK7" s="414"/>
      <c r="AL7" s="414"/>
      <c r="AM7" s="414"/>
      <c r="AN7" s="414"/>
      <c r="AO7" s="414"/>
      <c r="AP7" s="414"/>
      <c r="AQ7" s="414"/>
      <c r="AR7" s="414"/>
      <c r="AS7" s="414"/>
      <c r="AT7" s="414"/>
      <c r="AU7" s="422"/>
    </row>
    <row r="8" spans="1:47" s="26" customFormat="1" ht="16" thickBot="1" x14ac:dyDescent="0.4">
      <c r="A8" s="423" t="s">
        <v>2</v>
      </c>
      <c r="B8" s="424"/>
      <c r="C8" s="425"/>
      <c r="D8" s="425"/>
      <c r="E8" s="425"/>
      <c r="F8" s="425"/>
      <c r="G8" s="425"/>
      <c r="H8" s="425"/>
      <c r="I8" s="425"/>
      <c r="J8" s="425"/>
      <c r="K8" s="425"/>
      <c r="L8" s="425"/>
      <c r="M8" s="426"/>
      <c r="P8" s="423" t="s">
        <v>2</v>
      </c>
      <c r="Q8" s="424"/>
      <c r="R8" s="425"/>
      <c r="S8" s="425"/>
      <c r="T8" s="425"/>
      <c r="U8" s="425"/>
      <c r="V8" s="425"/>
      <c r="W8" s="425"/>
      <c r="X8" s="425"/>
      <c r="Y8" s="425"/>
      <c r="Z8" s="425"/>
      <c r="AA8" s="425"/>
      <c r="AB8" s="425"/>
      <c r="AC8" s="425"/>
      <c r="AD8" s="426"/>
      <c r="AG8" s="423" t="s">
        <v>2</v>
      </c>
      <c r="AH8" s="424"/>
      <c r="AI8" s="425"/>
      <c r="AJ8" s="425"/>
      <c r="AK8" s="425"/>
      <c r="AL8" s="425"/>
      <c r="AM8" s="425"/>
      <c r="AN8" s="425"/>
      <c r="AO8" s="425"/>
      <c r="AP8" s="425"/>
      <c r="AQ8" s="425"/>
      <c r="AR8" s="425"/>
      <c r="AS8" s="425"/>
      <c r="AT8" s="425"/>
      <c r="AU8" s="426"/>
    </row>
    <row r="9" spans="1:47" ht="16" thickBot="1" x14ac:dyDescent="0.4">
      <c r="F9" s="3"/>
      <c r="G9" s="3"/>
    </row>
    <row r="10" spans="1:47" s="21" customFormat="1" x14ac:dyDescent="0.35">
      <c r="A10" s="372" t="s">
        <v>79</v>
      </c>
      <c r="B10" s="373"/>
      <c r="C10" s="373"/>
      <c r="D10" s="373"/>
      <c r="E10" s="373"/>
      <c r="F10" s="373"/>
      <c r="G10" s="373"/>
      <c r="H10" s="373"/>
      <c r="I10" s="373"/>
      <c r="J10" s="373"/>
      <c r="K10" s="373"/>
      <c r="L10" s="373"/>
      <c r="M10" s="427"/>
      <c r="P10" s="372" t="s">
        <v>79</v>
      </c>
      <c r="Q10" s="373"/>
      <c r="R10" s="373"/>
      <c r="S10" s="373"/>
      <c r="T10" s="373"/>
      <c r="U10" s="373"/>
      <c r="V10" s="373"/>
      <c r="W10" s="373"/>
      <c r="X10" s="373"/>
      <c r="Y10" s="373"/>
      <c r="Z10" s="373"/>
      <c r="AA10" s="373"/>
      <c r="AB10" s="373"/>
      <c r="AC10" s="373"/>
      <c r="AD10" s="427"/>
      <c r="AG10" s="372" t="s">
        <v>79</v>
      </c>
      <c r="AH10" s="373"/>
      <c r="AI10" s="373"/>
      <c r="AJ10" s="373"/>
      <c r="AK10" s="373"/>
      <c r="AL10" s="373"/>
      <c r="AM10" s="373"/>
      <c r="AN10" s="373"/>
      <c r="AO10" s="373"/>
      <c r="AP10" s="373"/>
      <c r="AQ10" s="373"/>
      <c r="AR10" s="373"/>
      <c r="AS10" s="373"/>
      <c r="AT10" s="373"/>
      <c r="AU10" s="427"/>
    </row>
    <row r="11" spans="1:47" s="21" customFormat="1" x14ac:dyDescent="0.35">
      <c r="A11" s="103"/>
      <c r="B11" s="101" t="s">
        <v>80</v>
      </c>
      <c r="C11" s="371" t="s">
        <v>13</v>
      </c>
      <c r="D11" s="371"/>
      <c r="E11" s="88" t="s">
        <v>14</v>
      </c>
      <c r="F11" s="101" t="s">
        <v>164</v>
      </c>
      <c r="G11" s="101" t="s">
        <v>64</v>
      </c>
      <c r="H11" s="108" t="s">
        <v>144</v>
      </c>
      <c r="I11" s="101" t="s">
        <v>76</v>
      </c>
      <c r="J11" s="88" t="s">
        <v>77</v>
      </c>
      <c r="K11" s="108" t="s">
        <v>78</v>
      </c>
      <c r="L11" s="101" t="s">
        <v>143</v>
      </c>
      <c r="M11" s="41" t="s">
        <v>18</v>
      </c>
      <c r="P11" s="103"/>
      <c r="Q11" s="101" t="s">
        <v>80</v>
      </c>
      <c r="R11" s="371" t="s">
        <v>13</v>
      </c>
      <c r="S11" s="371"/>
      <c r="T11" s="88" t="s">
        <v>14</v>
      </c>
      <c r="U11" s="31" t="s">
        <v>258</v>
      </c>
      <c r="V11" s="88" t="s">
        <v>164</v>
      </c>
      <c r="W11" s="88" t="s">
        <v>64</v>
      </c>
      <c r="X11" s="31" t="s">
        <v>144</v>
      </c>
      <c r="Y11" s="101" t="s">
        <v>76</v>
      </c>
      <c r="Z11" s="88" t="s">
        <v>77</v>
      </c>
      <c r="AA11" s="31" t="s">
        <v>78</v>
      </c>
      <c r="AB11" s="88" t="s">
        <v>143</v>
      </c>
      <c r="AC11" s="31" t="s">
        <v>18</v>
      </c>
      <c r="AD11" s="38" t="s">
        <v>109</v>
      </c>
      <c r="AG11" s="103"/>
      <c r="AH11" s="101" t="s">
        <v>80</v>
      </c>
      <c r="AI11" s="371" t="s">
        <v>13</v>
      </c>
      <c r="AJ11" s="371"/>
      <c r="AK11" s="88" t="s">
        <v>14</v>
      </c>
      <c r="AL11" s="31" t="s">
        <v>258</v>
      </c>
      <c r="AM11" s="88" t="s">
        <v>164</v>
      </c>
      <c r="AN11" s="88" t="s">
        <v>64</v>
      </c>
      <c r="AO11" s="31" t="s">
        <v>144</v>
      </c>
      <c r="AP11" s="101" t="s">
        <v>76</v>
      </c>
      <c r="AQ11" s="88" t="s">
        <v>77</v>
      </c>
      <c r="AR11" s="31" t="s">
        <v>78</v>
      </c>
      <c r="AS11" s="88" t="s">
        <v>143</v>
      </c>
      <c r="AT11" s="31" t="s">
        <v>206</v>
      </c>
      <c r="AU11" s="38" t="s">
        <v>261</v>
      </c>
    </row>
    <row r="12" spans="1:47" x14ac:dyDescent="0.35">
      <c r="A12" s="157">
        <v>1</v>
      </c>
      <c r="B12" s="104"/>
      <c r="C12" s="366"/>
      <c r="D12" s="366"/>
      <c r="E12" s="100"/>
      <c r="F12" s="13">
        <v>0</v>
      </c>
      <c r="G12" s="13">
        <v>0</v>
      </c>
      <c r="H12" s="14">
        <f>SUM(F12:G12)</f>
        <v>0</v>
      </c>
      <c r="I12" s="13">
        <v>0</v>
      </c>
      <c r="J12" s="13">
        <v>0</v>
      </c>
      <c r="K12" s="14">
        <f>SUM(I12:J12)</f>
        <v>0</v>
      </c>
      <c r="L12" s="13">
        <v>0</v>
      </c>
      <c r="M12" s="15">
        <f>SUM(H12, K12, L12)</f>
        <v>0</v>
      </c>
      <c r="N12" s="5"/>
      <c r="P12" s="157">
        <v>1</v>
      </c>
      <c r="Q12" s="104"/>
      <c r="R12" s="366"/>
      <c r="S12" s="366"/>
      <c r="T12" s="100"/>
      <c r="U12" s="93">
        <f>'Year 5'!AU12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6"/>
      <c r="AJ12" s="366"/>
      <c r="AK12" s="100"/>
      <c r="AL12" s="72">
        <f>'Year 5'!AU12</f>
        <v>0</v>
      </c>
      <c r="AM12" s="13">
        <v>0</v>
      </c>
      <c r="AN12" s="13">
        <v>0</v>
      </c>
      <c r="AO12" s="44">
        <f>SUM(AM12:AN12)</f>
        <v>0</v>
      </c>
      <c r="AP12" s="13">
        <v>0</v>
      </c>
      <c r="AQ12" s="13">
        <v>0</v>
      </c>
      <c r="AR12" s="44">
        <f>SUM(AP12:AQ12)</f>
        <v>0</v>
      </c>
      <c r="AS12" s="13">
        <v>0</v>
      </c>
      <c r="AT12" s="44">
        <f t="shared" ref="AT12:AT18" si="1">SUM(AO12, AR12, AS12, AP12)</f>
        <v>0</v>
      </c>
      <c r="AU12" s="45">
        <f t="shared" ref="AU12:AU18" si="2">IF($S$81&lt;&gt;0, AC12+AL12-AT12, M12+AL12-AT12)</f>
        <v>0</v>
      </c>
    </row>
    <row r="13" spans="1:47" x14ac:dyDescent="0.35">
      <c r="A13" s="157">
        <v>2</v>
      </c>
      <c r="B13" s="104"/>
      <c r="C13" s="366"/>
      <c r="D13" s="366"/>
      <c r="E13" s="100"/>
      <c r="F13" s="13">
        <v>0</v>
      </c>
      <c r="G13" s="13">
        <v>0</v>
      </c>
      <c r="H13" s="14">
        <f t="shared" ref="H13:H18" si="3">SUM(F13:G13)</f>
        <v>0</v>
      </c>
      <c r="I13" s="13">
        <v>0</v>
      </c>
      <c r="J13" s="13">
        <v>0</v>
      </c>
      <c r="K13" s="14">
        <f t="shared" ref="K13:K18" si="4">SUM(I13:J13)</f>
        <v>0</v>
      </c>
      <c r="L13" s="13">
        <v>0</v>
      </c>
      <c r="M13" s="15">
        <f t="shared" ref="M13:M18" si="5">SUM(H13, K13, L13)</f>
        <v>0</v>
      </c>
      <c r="N13" s="5"/>
      <c r="P13" s="157">
        <v>2</v>
      </c>
      <c r="Q13" s="104"/>
      <c r="R13" s="366"/>
      <c r="S13" s="366"/>
      <c r="T13" s="100"/>
      <c r="U13" s="93">
        <f>'Year 5'!AU13</f>
        <v>0</v>
      </c>
      <c r="V13" s="13">
        <v>0</v>
      </c>
      <c r="W13" s="13">
        <v>0</v>
      </c>
      <c r="X13" s="60">
        <f t="shared" ref="X13:X18" si="6">SUM(V13:W13)</f>
        <v>0</v>
      </c>
      <c r="Y13" s="13">
        <v>0</v>
      </c>
      <c r="Z13" s="13">
        <v>0</v>
      </c>
      <c r="AA13" s="60">
        <f t="shared" ref="AA13:AA18" si="7">SUM(Y13:Z13)</f>
        <v>0</v>
      </c>
      <c r="AB13" s="13">
        <v>0</v>
      </c>
      <c r="AC13" s="60">
        <f t="shared" ref="AC13:AC18" si="8">SUM(X13, AA13, AB13)</f>
        <v>0</v>
      </c>
      <c r="AD13" s="61">
        <f t="shared" si="0"/>
        <v>0</v>
      </c>
      <c r="AE13" s="5"/>
      <c r="AG13" s="157">
        <v>2</v>
      </c>
      <c r="AH13" s="104"/>
      <c r="AI13" s="366"/>
      <c r="AJ13" s="366"/>
      <c r="AK13" s="100"/>
      <c r="AL13" s="72">
        <f>'Year 5'!AU13</f>
        <v>0</v>
      </c>
      <c r="AM13" s="13">
        <v>0</v>
      </c>
      <c r="AN13" s="13">
        <v>0</v>
      </c>
      <c r="AO13" s="44">
        <f t="shared" ref="AO13:AO18" si="9">SUM(AM13:AN13)</f>
        <v>0</v>
      </c>
      <c r="AP13" s="13">
        <v>0</v>
      </c>
      <c r="AQ13" s="13">
        <v>0</v>
      </c>
      <c r="AR13" s="44">
        <f t="shared" ref="AR13:AR18" si="10">SUM(AP13:AQ13)</f>
        <v>0</v>
      </c>
      <c r="AS13" s="13">
        <v>0</v>
      </c>
      <c r="AT13" s="44">
        <f t="shared" si="1"/>
        <v>0</v>
      </c>
      <c r="AU13" s="45">
        <f t="shared" si="2"/>
        <v>0</v>
      </c>
    </row>
    <row r="14" spans="1:47" x14ac:dyDescent="0.35">
      <c r="A14" s="157">
        <v>3</v>
      </c>
      <c r="B14" s="104"/>
      <c r="C14" s="366"/>
      <c r="D14" s="366"/>
      <c r="E14" s="100"/>
      <c r="F14" s="13">
        <v>0</v>
      </c>
      <c r="G14" s="13">
        <v>0</v>
      </c>
      <c r="H14" s="14">
        <f>SUM(F14:G14)</f>
        <v>0</v>
      </c>
      <c r="I14" s="13">
        <v>0</v>
      </c>
      <c r="J14" s="13">
        <v>0</v>
      </c>
      <c r="K14" s="14">
        <f t="shared" si="4"/>
        <v>0</v>
      </c>
      <c r="L14" s="13">
        <v>0</v>
      </c>
      <c r="M14" s="15">
        <f t="shared" si="5"/>
        <v>0</v>
      </c>
      <c r="N14" s="5"/>
      <c r="P14" s="157">
        <v>3</v>
      </c>
      <c r="Q14" s="104"/>
      <c r="R14" s="366"/>
      <c r="S14" s="366"/>
      <c r="T14" s="100"/>
      <c r="U14" s="93">
        <f>'Year 5'!AU14</f>
        <v>0</v>
      </c>
      <c r="V14" s="13">
        <v>0</v>
      </c>
      <c r="W14" s="13">
        <v>0</v>
      </c>
      <c r="X14" s="60">
        <f t="shared" si="6"/>
        <v>0</v>
      </c>
      <c r="Y14" s="13">
        <v>0</v>
      </c>
      <c r="Z14" s="13">
        <v>0</v>
      </c>
      <c r="AA14" s="60">
        <f>SUM(Y14:Z14)</f>
        <v>0</v>
      </c>
      <c r="AB14" s="13">
        <v>0</v>
      </c>
      <c r="AC14" s="60">
        <f t="shared" si="8"/>
        <v>0</v>
      </c>
      <c r="AD14" s="61">
        <f t="shared" si="0"/>
        <v>0</v>
      </c>
      <c r="AE14" s="5"/>
      <c r="AG14" s="157">
        <v>3</v>
      </c>
      <c r="AH14" s="104"/>
      <c r="AI14" s="366"/>
      <c r="AJ14" s="366"/>
      <c r="AK14" s="100"/>
      <c r="AL14" s="72">
        <f>'Year 5'!AU14</f>
        <v>0</v>
      </c>
      <c r="AM14" s="13">
        <v>0</v>
      </c>
      <c r="AN14" s="13">
        <v>0</v>
      </c>
      <c r="AO14" s="44">
        <f t="shared" si="9"/>
        <v>0</v>
      </c>
      <c r="AP14" s="13">
        <v>0</v>
      </c>
      <c r="AQ14" s="13">
        <v>0</v>
      </c>
      <c r="AR14" s="44">
        <f t="shared" si="10"/>
        <v>0</v>
      </c>
      <c r="AS14" s="13">
        <v>0</v>
      </c>
      <c r="AT14" s="44">
        <f t="shared" si="1"/>
        <v>0</v>
      </c>
      <c r="AU14" s="45">
        <f t="shared" si="2"/>
        <v>0</v>
      </c>
    </row>
    <row r="15" spans="1:47" x14ac:dyDescent="0.35">
      <c r="A15" s="157">
        <v>4</v>
      </c>
      <c r="B15" s="104"/>
      <c r="C15" s="366"/>
      <c r="D15" s="366"/>
      <c r="E15" s="100"/>
      <c r="F15" s="13">
        <v>0</v>
      </c>
      <c r="G15" s="13">
        <v>0</v>
      </c>
      <c r="H15" s="14">
        <f>SUM(F15:G15)</f>
        <v>0</v>
      </c>
      <c r="I15" s="13">
        <v>0</v>
      </c>
      <c r="J15" s="13">
        <v>0</v>
      </c>
      <c r="K15" s="14">
        <f t="shared" si="4"/>
        <v>0</v>
      </c>
      <c r="L15" s="13">
        <v>0</v>
      </c>
      <c r="M15" s="15">
        <f t="shared" si="5"/>
        <v>0</v>
      </c>
      <c r="N15" s="5"/>
      <c r="P15" s="157">
        <v>4</v>
      </c>
      <c r="Q15" s="104"/>
      <c r="R15" s="366"/>
      <c r="S15" s="366"/>
      <c r="T15" s="100"/>
      <c r="U15" s="93">
        <f>'Year 5'!AU15</f>
        <v>0</v>
      </c>
      <c r="V15" s="13">
        <v>0</v>
      </c>
      <c r="W15" s="13">
        <v>0</v>
      </c>
      <c r="X15" s="60">
        <f t="shared" si="6"/>
        <v>0</v>
      </c>
      <c r="Y15" s="13">
        <v>0</v>
      </c>
      <c r="Z15" s="13">
        <v>0</v>
      </c>
      <c r="AA15" s="60">
        <f t="shared" si="7"/>
        <v>0</v>
      </c>
      <c r="AB15" s="13">
        <v>0</v>
      </c>
      <c r="AC15" s="60">
        <f t="shared" si="8"/>
        <v>0</v>
      </c>
      <c r="AD15" s="61">
        <f t="shared" si="0"/>
        <v>0</v>
      </c>
      <c r="AE15" s="5"/>
      <c r="AG15" s="157">
        <v>4</v>
      </c>
      <c r="AH15" s="104"/>
      <c r="AI15" s="366"/>
      <c r="AJ15" s="366"/>
      <c r="AK15" s="100"/>
      <c r="AL15" s="72">
        <f>'Year 5'!AU15</f>
        <v>0</v>
      </c>
      <c r="AM15" s="13">
        <v>0</v>
      </c>
      <c r="AN15" s="13">
        <v>0</v>
      </c>
      <c r="AO15" s="44">
        <f t="shared" si="9"/>
        <v>0</v>
      </c>
      <c r="AP15" s="13">
        <v>0</v>
      </c>
      <c r="AQ15" s="13">
        <v>0</v>
      </c>
      <c r="AR15" s="44">
        <f t="shared" si="10"/>
        <v>0</v>
      </c>
      <c r="AS15" s="13">
        <v>0</v>
      </c>
      <c r="AT15" s="44">
        <f t="shared" si="1"/>
        <v>0</v>
      </c>
      <c r="AU15" s="45">
        <f>IF($S$81&lt;&gt;0, AC15+AL15-AT15, M15+AL15-AT15)</f>
        <v>0</v>
      </c>
    </row>
    <row r="16" spans="1:47" x14ac:dyDescent="0.35">
      <c r="A16" s="157">
        <v>5</v>
      </c>
      <c r="B16" s="104"/>
      <c r="C16" s="366"/>
      <c r="D16" s="366"/>
      <c r="E16" s="100"/>
      <c r="F16" s="13">
        <v>0</v>
      </c>
      <c r="G16" s="13">
        <v>0</v>
      </c>
      <c r="H16" s="14">
        <f t="shared" si="3"/>
        <v>0</v>
      </c>
      <c r="I16" s="13">
        <v>0</v>
      </c>
      <c r="J16" s="13">
        <v>0</v>
      </c>
      <c r="K16" s="14">
        <f>SUM(I16:J16)</f>
        <v>0</v>
      </c>
      <c r="L16" s="13">
        <v>0</v>
      </c>
      <c r="M16" s="15">
        <f t="shared" si="5"/>
        <v>0</v>
      </c>
      <c r="N16" s="5"/>
      <c r="P16" s="157">
        <v>5</v>
      </c>
      <c r="Q16" s="104"/>
      <c r="R16" s="366"/>
      <c r="S16" s="366"/>
      <c r="T16" s="100"/>
      <c r="U16" s="93">
        <f>'Year 5'!AU16</f>
        <v>0</v>
      </c>
      <c r="V16" s="13">
        <v>0</v>
      </c>
      <c r="W16" s="13">
        <v>0</v>
      </c>
      <c r="X16" s="60">
        <f t="shared" si="6"/>
        <v>0</v>
      </c>
      <c r="Y16" s="13">
        <v>0</v>
      </c>
      <c r="Z16" s="13">
        <v>0</v>
      </c>
      <c r="AA16" s="60">
        <f t="shared" si="7"/>
        <v>0</v>
      </c>
      <c r="AB16" s="13">
        <v>0</v>
      </c>
      <c r="AC16" s="60">
        <f t="shared" si="8"/>
        <v>0</v>
      </c>
      <c r="AD16" s="61">
        <f t="shared" si="0"/>
        <v>0</v>
      </c>
      <c r="AE16" s="5"/>
      <c r="AG16" s="157">
        <v>5</v>
      </c>
      <c r="AH16" s="104"/>
      <c r="AI16" s="366"/>
      <c r="AJ16" s="366"/>
      <c r="AK16" s="100"/>
      <c r="AL16" s="72">
        <f>'Year 5'!AU16</f>
        <v>0</v>
      </c>
      <c r="AM16" s="13">
        <v>0</v>
      </c>
      <c r="AN16" s="13">
        <v>0</v>
      </c>
      <c r="AO16" s="44">
        <f t="shared" si="9"/>
        <v>0</v>
      </c>
      <c r="AP16" s="13">
        <v>0</v>
      </c>
      <c r="AQ16" s="13">
        <v>0</v>
      </c>
      <c r="AR16" s="44">
        <f>SUM(AP16:AQ16)</f>
        <v>0</v>
      </c>
      <c r="AS16" s="13">
        <v>0</v>
      </c>
      <c r="AT16" s="44">
        <f t="shared" si="1"/>
        <v>0</v>
      </c>
      <c r="AU16" s="45">
        <f t="shared" si="2"/>
        <v>0</v>
      </c>
    </row>
    <row r="17" spans="1:47" x14ac:dyDescent="0.35">
      <c r="A17" s="157">
        <v>6</v>
      </c>
      <c r="B17" s="104"/>
      <c r="C17" s="366"/>
      <c r="D17" s="366"/>
      <c r="E17" s="100"/>
      <c r="F17" s="13">
        <v>0</v>
      </c>
      <c r="G17" s="13">
        <v>0</v>
      </c>
      <c r="H17" s="14">
        <f t="shared" si="3"/>
        <v>0</v>
      </c>
      <c r="I17" s="13">
        <v>0</v>
      </c>
      <c r="J17" s="13">
        <v>0</v>
      </c>
      <c r="K17" s="14">
        <f t="shared" si="4"/>
        <v>0</v>
      </c>
      <c r="L17" s="13">
        <v>0</v>
      </c>
      <c r="M17" s="15">
        <f t="shared" si="5"/>
        <v>0</v>
      </c>
      <c r="N17" s="5"/>
      <c r="P17" s="157">
        <v>6</v>
      </c>
      <c r="Q17" s="104"/>
      <c r="R17" s="366"/>
      <c r="S17" s="366"/>
      <c r="T17" s="100"/>
      <c r="U17" s="93">
        <f>'Year 5'!AU17</f>
        <v>0</v>
      </c>
      <c r="V17" s="13">
        <v>0</v>
      </c>
      <c r="W17" s="13">
        <v>0</v>
      </c>
      <c r="X17" s="60">
        <f t="shared" si="6"/>
        <v>0</v>
      </c>
      <c r="Y17" s="13">
        <v>0</v>
      </c>
      <c r="Z17" s="13">
        <v>0</v>
      </c>
      <c r="AA17" s="60">
        <f t="shared" si="7"/>
        <v>0</v>
      </c>
      <c r="AB17" s="13">
        <v>0</v>
      </c>
      <c r="AC17" s="60">
        <f t="shared" si="8"/>
        <v>0</v>
      </c>
      <c r="AD17" s="61">
        <f t="shared" si="0"/>
        <v>0</v>
      </c>
      <c r="AE17" s="5"/>
      <c r="AG17" s="157">
        <v>6</v>
      </c>
      <c r="AH17" s="104"/>
      <c r="AI17" s="366"/>
      <c r="AJ17" s="366"/>
      <c r="AK17" s="100"/>
      <c r="AL17" s="72">
        <f>'Year 5'!AU17</f>
        <v>0</v>
      </c>
      <c r="AM17" s="13">
        <v>0</v>
      </c>
      <c r="AN17" s="13">
        <v>0</v>
      </c>
      <c r="AO17" s="44">
        <f t="shared" si="9"/>
        <v>0</v>
      </c>
      <c r="AP17" s="13">
        <v>0</v>
      </c>
      <c r="AQ17" s="13">
        <v>0</v>
      </c>
      <c r="AR17" s="44">
        <f t="shared" si="10"/>
        <v>0</v>
      </c>
      <c r="AS17" s="13">
        <v>0</v>
      </c>
      <c r="AT17" s="44">
        <f t="shared" si="1"/>
        <v>0</v>
      </c>
      <c r="AU17" s="45">
        <f t="shared" si="2"/>
        <v>0</v>
      </c>
    </row>
    <row r="18" spans="1:47" x14ac:dyDescent="0.35">
      <c r="A18" s="459" t="s">
        <v>173</v>
      </c>
      <c r="B18" s="414"/>
      <c r="C18" s="366">
        <v>0</v>
      </c>
      <c r="D18" s="366"/>
      <c r="E18" s="100"/>
      <c r="F18" s="13">
        <v>0</v>
      </c>
      <c r="G18" s="13">
        <v>0</v>
      </c>
      <c r="H18" s="14">
        <f t="shared" si="3"/>
        <v>0</v>
      </c>
      <c r="I18" s="13">
        <v>0</v>
      </c>
      <c r="J18" s="13">
        <v>0</v>
      </c>
      <c r="K18" s="14">
        <f t="shared" si="4"/>
        <v>0</v>
      </c>
      <c r="L18" s="13">
        <v>0</v>
      </c>
      <c r="M18" s="15">
        <f t="shared" si="5"/>
        <v>0</v>
      </c>
      <c r="N18" s="5"/>
      <c r="P18" s="459" t="s">
        <v>173</v>
      </c>
      <c r="Q18" s="414"/>
      <c r="R18" s="366">
        <v>0</v>
      </c>
      <c r="S18" s="366"/>
      <c r="T18" s="100"/>
      <c r="U18" s="93">
        <f>'Year 5'!AU18</f>
        <v>0</v>
      </c>
      <c r="V18" s="13">
        <v>0</v>
      </c>
      <c r="W18" s="13">
        <v>0</v>
      </c>
      <c r="X18" s="60">
        <f t="shared" si="6"/>
        <v>0</v>
      </c>
      <c r="Y18" s="13">
        <v>0</v>
      </c>
      <c r="Z18" s="13">
        <v>0</v>
      </c>
      <c r="AA18" s="60">
        <f t="shared" si="7"/>
        <v>0</v>
      </c>
      <c r="AB18" s="13">
        <v>0</v>
      </c>
      <c r="AC18" s="60">
        <f t="shared" si="8"/>
        <v>0</v>
      </c>
      <c r="AD18" s="61">
        <f t="shared" si="0"/>
        <v>0</v>
      </c>
      <c r="AE18" s="5"/>
      <c r="AG18" s="459" t="s">
        <v>173</v>
      </c>
      <c r="AH18" s="414"/>
      <c r="AI18" s="366">
        <v>0</v>
      </c>
      <c r="AJ18" s="366"/>
      <c r="AK18" s="100"/>
      <c r="AL18" s="72">
        <f>'Year 5'!AU18</f>
        <v>0</v>
      </c>
      <c r="AM18" s="13">
        <v>0</v>
      </c>
      <c r="AN18" s="13">
        <v>0</v>
      </c>
      <c r="AO18" s="44">
        <f t="shared" si="9"/>
        <v>0</v>
      </c>
      <c r="AP18" s="13">
        <v>0</v>
      </c>
      <c r="AQ18" s="13">
        <v>0</v>
      </c>
      <c r="AR18" s="44">
        <f t="shared" si="10"/>
        <v>0</v>
      </c>
      <c r="AS18" s="13">
        <v>0</v>
      </c>
      <c r="AT18" s="44">
        <f t="shared" si="1"/>
        <v>0</v>
      </c>
      <c r="AU18" s="45">
        <f t="shared" si="2"/>
        <v>0</v>
      </c>
    </row>
    <row r="19" spans="1:47" ht="16" thickBot="1" x14ac:dyDescent="0.4">
      <c r="A19" s="377" t="s">
        <v>200</v>
      </c>
      <c r="B19" s="378"/>
      <c r="C19" s="456">
        <f>COUNTA(B12:B17)+C18</f>
        <v>0</v>
      </c>
      <c r="D19" s="456"/>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69">
        <f>COUNTA(Q12:Q17)+R18</f>
        <v>0</v>
      </c>
      <c r="S19" s="36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1">
        <f>COUNTA(AH12:AH17)+AI18</f>
        <v>0</v>
      </c>
      <c r="AJ19" s="421"/>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72" t="s">
        <v>179</v>
      </c>
      <c r="B21" s="373"/>
      <c r="C21" s="373"/>
      <c r="D21" s="373"/>
      <c r="E21" s="373"/>
      <c r="F21" s="373"/>
      <c r="G21" s="373"/>
      <c r="H21" s="373"/>
      <c r="I21" s="373"/>
      <c r="J21" s="373"/>
      <c r="K21" s="373"/>
      <c r="L21" s="373"/>
      <c r="M21" s="427"/>
      <c r="P21" s="372" t="s">
        <v>179</v>
      </c>
      <c r="Q21" s="373"/>
      <c r="R21" s="373"/>
      <c r="S21" s="373"/>
      <c r="T21" s="373"/>
      <c r="U21" s="373"/>
      <c r="V21" s="373"/>
      <c r="W21" s="373"/>
      <c r="X21" s="373"/>
      <c r="Y21" s="373"/>
      <c r="Z21" s="373"/>
      <c r="AA21" s="373"/>
      <c r="AB21" s="373"/>
      <c r="AC21" s="373"/>
      <c r="AD21" s="106"/>
      <c r="AG21" s="372" t="s">
        <v>179</v>
      </c>
      <c r="AH21" s="373"/>
      <c r="AI21" s="373"/>
      <c r="AJ21" s="373"/>
      <c r="AK21" s="373"/>
      <c r="AL21" s="373"/>
      <c r="AM21" s="373"/>
      <c r="AN21" s="373"/>
      <c r="AO21" s="373"/>
      <c r="AP21" s="373"/>
      <c r="AQ21" s="373"/>
      <c r="AR21" s="373"/>
      <c r="AS21" s="373"/>
      <c r="AT21" s="373"/>
      <c r="AU21" s="106"/>
    </row>
    <row r="22" spans="1:47" s="21" customFormat="1" ht="31.5" customHeight="1" x14ac:dyDescent="0.35">
      <c r="A22" s="370" t="s">
        <v>181</v>
      </c>
      <c r="B22" s="364"/>
      <c r="C22" s="364" t="s">
        <v>13</v>
      </c>
      <c r="D22" s="364"/>
      <c r="E22" s="88" t="s">
        <v>14</v>
      </c>
      <c r="F22" s="101" t="s">
        <v>164</v>
      </c>
      <c r="G22" s="101" t="s">
        <v>64</v>
      </c>
      <c r="H22" s="108" t="s">
        <v>144</v>
      </c>
      <c r="I22" s="101" t="s">
        <v>76</v>
      </c>
      <c r="J22" s="101" t="s">
        <v>77</v>
      </c>
      <c r="K22" s="108" t="s">
        <v>78</v>
      </c>
      <c r="L22" s="101" t="s">
        <v>143</v>
      </c>
      <c r="M22" s="41" t="s">
        <v>18</v>
      </c>
      <c r="P22" s="370" t="s">
        <v>181</v>
      </c>
      <c r="Q22" s="364"/>
      <c r="R22" s="364" t="s">
        <v>13</v>
      </c>
      <c r="S22" s="364"/>
      <c r="T22" s="88" t="s">
        <v>14</v>
      </c>
      <c r="U22" s="31" t="s">
        <v>258</v>
      </c>
      <c r="V22" s="88" t="s">
        <v>164</v>
      </c>
      <c r="W22" s="88" t="s">
        <v>64</v>
      </c>
      <c r="X22" s="31" t="s">
        <v>144</v>
      </c>
      <c r="Y22" s="101" t="s">
        <v>76</v>
      </c>
      <c r="Z22" s="88" t="s">
        <v>77</v>
      </c>
      <c r="AA22" s="31" t="s">
        <v>78</v>
      </c>
      <c r="AB22" s="88" t="s">
        <v>143</v>
      </c>
      <c r="AC22" s="31" t="s">
        <v>18</v>
      </c>
      <c r="AD22" s="38" t="s">
        <v>109</v>
      </c>
      <c r="AG22" s="370" t="s">
        <v>181</v>
      </c>
      <c r="AH22" s="364"/>
      <c r="AI22" s="364" t="s">
        <v>13</v>
      </c>
      <c r="AJ22" s="364"/>
      <c r="AK22" s="88" t="s">
        <v>14</v>
      </c>
      <c r="AL22" s="31" t="s">
        <v>258</v>
      </c>
      <c r="AM22" s="88" t="s">
        <v>164</v>
      </c>
      <c r="AN22" s="88" t="s">
        <v>64</v>
      </c>
      <c r="AO22" s="31" t="s">
        <v>144</v>
      </c>
      <c r="AP22" s="101" t="s">
        <v>76</v>
      </c>
      <c r="AQ22" s="88" t="s">
        <v>77</v>
      </c>
      <c r="AR22" s="31" t="s">
        <v>78</v>
      </c>
      <c r="AS22" s="88" t="s">
        <v>143</v>
      </c>
      <c r="AT22" s="31" t="s">
        <v>206</v>
      </c>
      <c r="AU22" s="38" t="s">
        <v>261</v>
      </c>
    </row>
    <row r="23" spans="1:47" x14ac:dyDescent="0.35">
      <c r="A23" s="365">
        <v>0</v>
      </c>
      <c r="B23" s="366"/>
      <c r="C23" s="366" t="s">
        <v>19</v>
      </c>
      <c r="D23" s="366"/>
      <c r="E23" s="100"/>
      <c r="F23" s="13">
        <v>0</v>
      </c>
      <c r="G23" s="13">
        <v>0</v>
      </c>
      <c r="H23" s="14">
        <f>SUM(F23:G23)</f>
        <v>0</v>
      </c>
      <c r="I23" s="13">
        <v>0</v>
      </c>
      <c r="J23" s="13">
        <v>0</v>
      </c>
      <c r="K23" s="14">
        <f>SUM(I23:J23)</f>
        <v>0</v>
      </c>
      <c r="L23" s="13">
        <v>0</v>
      </c>
      <c r="M23" s="15">
        <f>SUM(H23, K23, L23)</f>
        <v>0</v>
      </c>
      <c r="N23" s="6"/>
      <c r="P23" s="365">
        <v>0</v>
      </c>
      <c r="Q23" s="366"/>
      <c r="R23" s="366" t="s">
        <v>19</v>
      </c>
      <c r="S23" s="366"/>
      <c r="T23" s="100"/>
      <c r="U23" s="93">
        <f>'Year 5'!AU23</f>
        <v>0</v>
      </c>
      <c r="V23" s="13">
        <v>0</v>
      </c>
      <c r="W23" s="13">
        <v>0</v>
      </c>
      <c r="X23" s="60">
        <f>SUM(V23:W23)</f>
        <v>0</v>
      </c>
      <c r="Y23" s="13">
        <v>0</v>
      </c>
      <c r="Z23" s="13">
        <v>0</v>
      </c>
      <c r="AA23" s="60">
        <f>SUM(Y23:Z23)</f>
        <v>0</v>
      </c>
      <c r="AB23" s="13">
        <v>0</v>
      </c>
      <c r="AC23" s="60">
        <f>SUM(X23, AA23, AB23)</f>
        <v>0</v>
      </c>
      <c r="AD23" s="61">
        <f>M23-AC23</f>
        <v>0</v>
      </c>
      <c r="AE23" s="6"/>
      <c r="AG23" s="365">
        <v>0</v>
      </c>
      <c r="AH23" s="366"/>
      <c r="AI23" s="366" t="s">
        <v>19</v>
      </c>
      <c r="AJ23" s="366"/>
      <c r="AK23" s="100"/>
      <c r="AL23" s="72">
        <f>'Year 5'!AU23</f>
        <v>0</v>
      </c>
      <c r="AM23" s="13">
        <v>0</v>
      </c>
      <c r="AN23" s="13">
        <v>0</v>
      </c>
      <c r="AO23" s="44">
        <f>SUM(AM23:AN23)</f>
        <v>0</v>
      </c>
      <c r="AP23" s="13">
        <v>0</v>
      </c>
      <c r="AQ23" s="13">
        <v>0</v>
      </c>
      <c r="AR23" s="44">
        <f>SUM(AP23:AQ23)</f>
        <v>0</v>
      </c>
      <c r="AS23" s="13">
        <v>0</v>
      </c>
      <c r="AT23" s="44">
        <f>SUM(AO23, AR23, AS23, AP23)</f>
        <v>0</v>
      </c>
      <c r="AU23" s="45">
        <f>IF($S$81&lt;&gt;0, AC23+AL23-AT23, M23+AL23-AT23)</f>
        <v>0</v>
      </c>
    </row>
    <row r="24" spans="1:47" x14ac:dyDescent="0.35">
      <c r="A24" s="365">
        <v>0</v>
      </c>
      <c r="B24" s="366"/>
      <c r="C24" s="366" t="s">
        <v>20</v>
      </c>
      <c r="D24" s="366"/>
      <c r="E24" s="100"/>
      <c r="F24" s="13">
        <v>0</v>
      </c>
      <c r="G24" s="13">
        <v>0</v>
      </c>
      <c r="H24" s="14">
        <f t="shared" ref="H24:H27" si="14">SUM(F24:G24)</f>
        <v>0</v>
      </c>
      <c r="I24" s="13">
        <v>0</v>
      </c>
      <c r="J24" s="13">
        <v>0</v>
      </c>
      <c r="K24" s="14">
        <f t="shared" ref="K24" si="15">SUM(I24:J24)</f>
        <v>0</v>
      </c>
      <c r="L24" s="13">
        <v>0</v>
      </c>
      <c r="M24" s="15">
        <f t="shared" ref="M24:M27" si="16">SUM(H24, K24, L24)</f>
        <v>0</v>
      </c>
      <c r="N24" s="6"/>
      <c r="P24" s="365">
        <v>0</v>
      </c>
      <c r="Q24" s="366"/>
      <c r="R24" s="366" t="s">
        <v>20</v>
      </c>
      <c r="S24" s="366"/>
      <c r="T24" s="100"/>
      <c r="U24" s="93">
        <f>'Year 5'!AU24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5">
        <v>0</v>
      </c>
      <c r="AH24" s="366"/>
      <c r="AI24" s="366" t="s">
        <v>20</v>
      </c>
      <c r="AJ24" s="366"/>
      <c r="AK24" s="100"/>
      <c r="AL24" s="72">
        <f>'Year 5'!AU24</f>
        <v>0</v>
      </c>
      <c r="AM24" s="13">
        <v>0</v>
      </c>
      <c r="AN24" s="13">
        <v>0</v>
      </c>
      <c r="AO24" s="44">
        <f t="shared" ref="AO24:AO27" si="19">SUM(AM24:AN24)</f>
        <v>0</v>
      </c>
      <c r="AP24" s="13">
        <v>0</v>
      </c>
      <c r="AQ24" s="13">
        <v>0</v>
      </c>
      <c r="AR24" s="44">
        <f t="shared" ref="AR24:AR27" si="20">SUM(AP24:AQ24)</f>
        <v>0</v>
      </c>
      <c r="AS24" s="13">
        <v>0</v>
      </c>
      <c r="AT24" s="44">
        <f>SUM(AO24, AR24, AS24, AP24)</f>
        <v>0</v>
      </c>
      <c r="AU24" s="45">
        <f>IF($S$81&lt;&gt;0, AC24+AL24-AT24, M24+AL24-AT24)</f>
        <v>0</v>
      </c>
    </row>
    <row r="25" spans="1:47" x14ac:dyDescent="0.35">
      <c r="A25" s="365">
        <v>0</v>
      </c>
      <c r="B25" s="366"/>
      <c r="C25" s="366" t="s">
        <v>21</v>
      </c>
      <c r="D25" s="366"/>
      <c r="E25" s="100"/>
      <c r="F25" s="13">
        <v>0</v>
      </c>
      <c r="G25" s="13">
        <v>0</v>
      </c>
      <c r="H25" s="14">
        <f>SUM(F25:G25)</f>
        <v>0</v>
      </c>
      <c r="I25" s="13">
        <v>0</v>
      </c>
      <c r="J25" s="13">
        <v>0</v>
      </c>
      <c r="K25" s="14">
        <f>SUM(I25:J25)</f>
        <v>0</v>
      </c>
      <c r="L25" s="13">
        <v>0</v>
      </c>
      <c r="M25" s="15">
        <f t="shared" si="16"/>
        <v>0</v>
      </c>
      <c r="N25" s="6"/>
      <c r="P25" s="365">
        <v>0</v>
      </c>
      <c r="Q25" s="366"/>
      <c r="R25" s="366" t="s">
        <v>21</v>
      </c>
      <c r="S25" s="366"/>
      <c r="T25" s="100"/>
      <c r="U25" s="93">
        <f>'Year 5'!AU25</f>
        <v>0</v>
      </c>
      <c r="V25" s="13">
        <v>0</v>
      </c>
      <c r="W25" s="13">
        <v>0</v>
      </c>
      <c r="X25" s="60">
        <f t="shared" si="17"/>
        <v>0</v>
      </c>
      <c r="Y25" s="13">
        <v>0</v>
      </c>
      <c r="Z25" s="13">
        <v>0</v>
      </c>
      <c r="AA25" s="60">
        <f>SUM(Y25:Z25)</f>
        <v>0</v>
      </c>
      <c r="AB25" s="13">
        <v>0</v>
      </c>
      <c r="AC25" s="60">
        <f t="shared" si="18"/>
        <v>0</v>
      </c>
      <c r="AD25" s="61">
        <f>M25-AC25</f>
        <v>0</v>
      </c>
      <c r="AE25" s="6"/>
      <c r="AG25" s="365">
        <v>0</v>
      </c>
      <c r="AH25" s="366"/>
      <c r="AI25" s="366" t="s">
        <v>21</v>
      </c>
      <c r="AJ25" s="366"/>
      <c r="AK25" s="100"/>
      <c r="AL25" s="72">
        <f>'Year 5'!AU25</f>
        <v>0</v>
      </c>
      <c r="AM25" s="13">
        <v>0</v>
      </c>
      <c r="AN25" s="13">
        <v>0</v>
      </c>
      <c r="AO25" s="44">
        <f t="shared" si="19"/>
        <v>0</v>
      </c>
      <c r="AP25" s="13">
        <v>0</v>
      </c>
      <c r="AQ25" s="13">
        <v>0</v>
      </c>
      <c r="AR25" s="44">
        <f>SUM(AP25:AQ25)</f>
        <v>0</v>
      </c>
      <c r="AS25" s="13">
        <v>0</v>
      </c>
      <c r="AT25" s="44">
        <f>SUM(AO25, AR25, AS25, AP25)</f>
        <v>0</v>
      </c>
      <c r="AU25" s="45">
        <f>IF($S$81&lt;&gt;0, AC25+AL25-AT25, M25+AL25-AT25)</f>
        <v>0</v>
      </c>
    </row>
    <row r="26" spans="1:47" x14ac:dyDescent="0.35">
      <c r="A26" s="365">
        <v>0</v>
      </c>
      <c r="B26" s="366"/>
      <c r="C26" s="366" t="s">
        <v>22</v>
      </c>
      <c r="D26" s="366"/>
      <c r="E26" s="100"/>
      <c r="F26" s="13">
        <v>0</v>
      </c>
      <c r="G26" s="13">
        <v>0</v>
      </c>
      <c r="H26" s="14">
        <f t="shared" si="14"/>
        <v>0</v>
      </c>
      <c r="I26" s="13">
        <v>0</v>
      </c>
      <c r="J26" s="13">
        <v>0</v>
      </c>
      <c r="K26" s="14">
        <f>SUM(I26:J26)</f>
        <v>0</v>
      </c>
      <c r="L26" s="13">
        <v>0</v>
      </c>
      <c r="M26" s="15">
        <f t="shared" si="16"/>
        <v>0</v>
      </c>
      <c r="N26" s="6"/>
      <c r="P26" s="365">
        <v>0</v>
      </c>
      <c r="Q26" s="366"/>
      <c r="R26" s="366" t="s">
        <v>22</v>
      </c>
      <c r="S26" s="366"/>
      <c r="T26" s="100"/>
      <c r="U26" s="93">
        <f>'Year 5'!AU26</f>
        <v>0</v>
      </c>
      <c r="V26" s="13">
        <v>0</v>
      </c>
      <c r="W26" s="13">
        <v>0</v>
      </c>
      <c r="X26" s="60">
        <f t="shared" si="17"/>
        <v>0</v>
      </c>
      <c r="Y26" s="13">
        <v>0</v>
      </c>
      <c r="Z26" s="13">
        <v>0</v>
      </c>
      <c r="AA26" s="60">
        <f t="shared" ref="AA26:AA27" si="21">SUM(Y26:Z26)</f>
        <v>0</v>
      </c>
      <c r="AB26" s="13">
        <v>0</v>
      </c>
      <c r="AC26" s="60">
        <f t="shared" si="18"/>
        <v>0</v>
      </c>
      <c r="AD26" s="61">
        <f>M26-AC26</f>
        <v>0</v>
      </c>
      <c r="AE26" s="6"/>
      <c r="AG26" s="365">
        <v>0</v>
      </c>
      <c r="AH26" s="366"/>
      <c r="AI26" s="366" t="s">
        <v>22</v>
      </c>
      <c r="AJ26" s="366"/>
      <c r="AK26" s="100"/>
      <c r="AL26" s="72">
        <f>'Year 5'!AU26</f>
        <v>0</v>
      </c>
      <c r="AM26" s="13">
        <v>0</v>
      </c>
      <c r="AN26" s="13">
        <v>0</v>
      </c>
      <c r="AO26" s="44">
        <f t="shared" si="19"/>
        <v>0</v>
      </c>
      <c r="AP26" s="13">
        <v>0</v>
      </c>
      <c r="AQ26" s="13">
        <v>0</v>
      </c>
      <c r="AR26" s="44">
        <f>SUM(AP26:AQ26)</f>
        <v>0</v>
      </c>
      <c r="AS26" s="13">
        <v>0</v>
      </c>
      <c r="AT26" s="44">
        <f>SUM(AO26, AR26, AS26, AP26)</f>
        <v>0</v>
      </c>
      <c r="AU26" s="45">
        <f>IF($S$81&lt;&gt;0, AC26+AL26-AT26, M26+AL26-AT26)</f>
        <v>0</v>
      </c>
    </row>
    <row r="27" spans="1:47" x14ac:dyDescent="0.35">
      <c r="A27" s="365">
        <v>0</v>
      </c>
      <c r="B27" s="366"/>
      <c r="C27" s="366" t="s">
        <v>23</v>
      </c>
      <c r="D27" s="366"/>
      <c r="E27" s="100"/>
      <c r="F27" s="13">
        <v>0</v>
      </c>
      <c r="G27" s="13">
        <v>0</v>
      </c>
      <c r="H27" s="14">
        <f t="shared" si="14"/>
        <v>0</v>
      </c>
      <c r="I27" s="13">
        <v>0</v>
      </c>
      <c r="J27" s="13">
        <v>0</v>
      </c>
      <c r="K27" s="14">
        <f>SUM(I27:J27)</f>
        <v>0</v>
      </c>
      <c r="L27" s="13">
        <v>0</v>
      </c>
      <c r="M27" s="15">
        <f t="shared" si="16"/>
        <v>0</v>
      </c>
      <c r="N27" s="6"/>
      <c r="P27" s="365">
        <v>0</v>
      </c>
      <c r="Q27" s="366"/>
      <c r="R27" s="366" t="s">
        <v>23</v>
      </c>
      <c r="S27" s="366"/>
      <c r="T27" s="100"/>
      <c r="U27" s="93">
        <f>'Year 5'!AU27</f>
        <v>0</v>
      </c>
      <c r="V27" s="13">
        <v>0</v>
      </c>
      <c r="W27" s="13">
        <v>0</v>
      </c>
      <c r="X27" s="60">
        <f t="shared" si="17"/>
        <v>0</v>
      </c>
      <c r="Y27" s="13">
        <v>0</v>
      </c>
      <c r="Z27" s="13">
        <v>0</v>
      </c>
      <c r="AA27" s="60">
        <f t="shared" si="21"/>
        <v>0</v>
      </c>
      <c r="AB27" s="13">
        <v>0</v>
      </c>
      <c r="AC27" s="60">
        <f t="shared" si="18"/>
        <v>0</v>
      </c>
      <c r="AD27" s="61">
        <f>M27-AC27</f>
        <v>0</v>
      </c>
      <c r="AE27" s="6"/>
      <c r="AG27" s="365">
        <v>0</v>
      </c>
      <c r="AH27" s="366"/>
      <c r="AI27" s="366" t="s">
        <v>23</v>
      </c>
      <c r="AJ27" s="366"/>
      <c r="AK27" s="100"/>
      <c r="AL27" s="72">
        <f>'Year 5'!AU27</f>
        <v>0</v>
      </c>
      <c r="AM27" s="13">
        <v>0</v>
      </c>
      <c r="AN27" s="13">
        <v>0</v>
      </c>
      <c r="AO27" s="44">
        <f t="shared" si="19"/>
        <v>0</v>
      </c>
      <c r="AP27" s="13">
        <v>0</v>
      </c>
      <c r="AQ27" s="13">
        <v>0</v>
      </c>
      <c r="AR27" s="44">
        <f t="shared" si="20"/>
        <v>0</v>
      </c>
      <c r="AS27" s="13">
        <v>0</v>
      </c>
      <c r="AT27" s="44">
        <f>SUM(AO27, AR27, AS27, AP27)</f>
        <v>0</v>
      </c>
      <c r="AU27" s="45">
        <f>IF($S$81&lt;&gt;0, AC27+AL27-AT27, M27+AL27-AT27)</f>
        <v>0</v>
      </c>
    </row>
    <row r="28" spans="1:47" ht="16" thickBot="1" x14ac:dyDescent="0.4">
      <c r="A28" s="4" t="s">
        <v>174</v>
      </c>
      <c r="B28" s="107"/>
      <c r="C28" s="456">
        <f>SUM(A23:B27)</f>
        <v>0</v>
      </c>
      <c r="D28" s="456"/>
      <c r="E28" s="107"/>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174</v>
      </c>
      <c r="Q28" s="107"/>
      <c r="R28" s="369">
        <f>SUM(P23:Q27)</f>
        <v>0</v>
      </c>
      <c r="S28" s="369"/>
      <c r="T28" s="105"/>
      <c r="U28" s="67">
        <f>SUM(U23:U27)</f>
        <v>0</v>
      </c>
      <c r="V28" s="67">
        <f>SUM(V23:V27)</f>
        <v>0</v>
      </c>
      <c r="W28" s="67">
        <f t="shared" ref="W28:AB28" si="23">SUM(W23:W27)</f>
        <v>0</v>
      </c>
      <c r="X28" s="67">
        <f t="shared" si="23"/>
        <v>0</v>
      </c>
      <c r="Y28" s="67">
        <f>SUM(Y23:Y27)</f>
        <v>0</v>
      </c>
      <c r="Z28" s="67">
        <f t="shared" ref="Z28" si="24">SUM(Z23:Z27)</f>
        <v>0</v>
      </c>
      <c r="AA28" s="67">
        <f>SUM(AA23:AA27)</f>
        <v>0</v>
      </c>
      <c r="AB28" s="67">
        <f t="shared" si="23"/>
        <v>0</v>
      </c>
      <c r="AC28" s="67">
        <f>SUM(AC23:AC27)</f>
        <v>0</v>
      </c>
      <c r="AD28" s="59">
        <f>SUM(AD23:AD27)</f>
        <v>0</v>
      </c>
      <c r="AE28" s="6"/>
      <c r="AG28" s="4" t="s">
        <v>174</v>
      </c>
      <c r="AH28" s="107"/>
      <c r="AI28" s="421">
        <f>SUM(AG23:AH27)</f>
        <v>0</v>
      </c>
      <c r="AJ28" s="421"/>
      <c r="AK28" s="105"/>
      <c r="AL28" s="42">
        <f>SUM(AL23:AL27)</f>
        <v>0</v>
      </c>
      <c r="AM28" s="42">
        <f>SUM(AM23:AM27)</f>
        <v>0</v>
      </c>
      <c r="AN28" s="42">
        <f t="shared" ref="AN28:AU28" si="25">SUM(AN23:AN27)</f>
        <v>0</v>
      </c>
      <c r="AO28" s="42">
        <f>SUM(AO23:AO27)</f>
        <v>0</v>
      </c>
      <c r="AP28" s="42">
        <f>SUM(AP23:AP27)</f>
        <v>0</v>
      </c>
      <c r="AQ28" s="42">
        <f t="shared" ref="AQ28:AS28" si="26">SUM(AQ23:AQ27)</f>
        <v>0</v>
      </c>
      <c r="AR28" s="42">
        <f t="shared" si="26"/>
        <v>0</v>
      </c>
      <c r="AS28" s="42">
        <f t="shared" si="26"/>
        <v>0</v>
      </c>
      <c r="AT28" s="42">
        <f>SUM(AT23:AT27)</f>
        <v>0</v>
      </c>
      <c r="AU28" s="43">
        <f t="shared" si="25"/>
        <v>0</v>
      </c>
    </row>
    <row r="29" spans="1:47" ht="3.75" customHeight="1" thickBot="1" x14ac:dyDescent="0.4">
      <c r="A29" s="452"/>
      <c r="B29" s="452"/>
      <c r="C29" s="452"/>
      <c r="D29" s="452"/>
      <c r="E29" s="452"/>
      <c r="F29" s="452"/>
      <c r="G29" s="452"/>
      <c r="H29" s="452"/>
      <c r="I29" s="452"/>
      <c r="J29" s="452"/>
      <c r="K29" s="452"/>
      <c r="L29" s="452"/>
      <c r="M29" s="452"/>
      <c r="N29" s="6"/>
      <c r="P29" s="452"/>
      <c r="Q29" s="452"/>
      <c r="R29" s="452"/>
      <c r="S29" s="452"/>
      <c r="T29" s="452"/>
      <c r="U29" s="452"/>
      <c r="V29" s="452"/>
      <c r="W29" s="452"/>
      <c r="X29" s="452"/>
      <c r="Y29" s="452"/>
      <c r="Z29" s="452"/>
      <c r="AA29" s="452"/>
      <c r="AB29" s="452"/>
      <c r="AC29" s="452"/>
      <c r="AD29" s="452"/>
      <c r="AE29" s="6"/>
      <c r="AG29" s="452"/>
      <c r="AH29" s="452"/>
      <c r="AI29" s="452"/>
      <c r="AJ29" s="452"/>
      <c r="AK29" s="452"/>
      <c r="AL29" s="452"/>
      <c r="AM29" s="452"/>
      <c r="AN29" s="452"/>
      <c r="AO29" s="452"/>
      <c r="AP29" s="452"/>
      <c r="AQ29" s="452"/>
      <c r="AR29" s="452"/>
      <c r="AS29" s="452"/>
      <c r="AT29" s="452"/>
      <c r="AU29" s="452"/>
    </row>
    <row r="30" spans="1:47" ht="16" thickBot="1" x14ac:dyDescent="0.4">
      <c r="A30" s="460" t="s">
        <v>180</v>
      </c>
      <c r="B30" s="461"/>
      <c r="C30" s="461"/>
      <c r="D30" s="461"/>
      <c r="E30" s="461"/>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60" t="s">
        <v>180</v>
      </c>
      <c r="Q30" s="461"/>
      <c r="R30" s="461"/>
      <c r="S30" s="461"/>
      <c r="T30" s="461"/>
      <c r="U30" s="62">
        <f>SUM(U28, U19)</f>
        <v>0</v>
      </c>
      <c r="V30" s="62">
        <f>SUM(V28, V19)</f>
        <v>0</v>
      </c>
      <c r="W30" s="62">
        <f t="shared" ref="W30" si="29">SUM(W28, W19)</f>
        <v>0</v>
      </c>
      <c r="X30" s="62">
        <f>SUM(X28, X19)</f>
        <v>0</v>
      </c>
      <c r="Y30" s="62">
        <f>SUM(Y28, Y19)</f>
        <v>0</v>
      </c>
      <c r="Z30" s="62">
        <f t="shared" ref="Z30:AB30" si="30">SUM(Z28, Z19)</f>
        <v>0</v>
      </c>
      <c r="AA30" s="62">
        <f t="shared" si="30"/>
        <v>0</v>
      </c>
      <c r="AB30" s="62">
        <f t="shared" si="30"/>
        <v>0</v>
      </c>
      <c r="AC30" s="62">
        <f>SUM(AC28, AC19)</f>
        <v>0</v>
      </c>
      <c r="AD30" s="63">
        <f>SUM(AD28, AD19)</f>
        <v>0</v>
      </c>
      <c r="AE30" s="6"/>
      <c r="AG30" s="460" t="s">
        <v>180</v>
      </c>
      <c r="AH30" s="461"/>
      <c r="AI30" s="461"/>
      <c r="AJ30" s="461"/>
      <c r="AK30" s="461"/>
      <c r="AL30" s="46">
        <f>SUM(AL28, AL19)</f>
        <v>0</v>
      </c>
      <c r="AM30" s="46">
        <f>SUM(AM28, AM19)</f>
        <v>0</v>
      </c>
      <c r="AN30" s="46">
        <f t="shared" ref="AN30" si="31">SUM(AN28, AN19)</f>
        <v>0</v>
      </c>
      <c r="AO30" s="46">
        <f>SUM(AO28, AO19)</f>
        <v>0</v>
      </c>
      <c r="AP30" s="46">
        <f>SUM(AP28, AP19)</f>
        <v>0</v>
      </c>
      <c r="AQ30" s="46">
        <f t="shared" ref="AQ30:AS30" si="32">SUM(AQ28, AQ19)</f>
        <v>0</v>
      </c>
      <c r="AR30" s="46">
        <f t="shared" si="32"/>
        <v>0</v>
      </c>
      <c r="AS30" s="46">
        <f t="shared" si="32"/>
        <v>0</v>
      </c>
      <c r="AT30" s="46">
        <f>SUM(AT28, AT19)</f>
        <v>0</v>
      </c>
      <c r="AU30" s="47">
        <f t="shared" ref="AU30" si="33">SUM(AU28, AU19)</f>
        <v>0</v>
      </c>
    </row>
    <row r="31" spans="1:47" ht="16" thickBot="1" x14ac:dyDescent="0.4">
      <c r="F31" s="3"/>
      <c r="G31" s="3"/>
    </row>
    <row r="32" spans="1:47" s="21" customFormat="1" x14ac:dyDescent="0.35">
      <c r="A32" s="372" t="s">
        <v>93</v>
      </c>
      <c r="B32" s="373"/>
      <c r="C32" s="373"/>
      <c r="D32" s="373"/>
      <c r="E32" s="373"/>
      <c r="F32" s="373"/>
      <c r="G32" s="373"/>
      <c r="H32" s="373"/>
      <c r="I32" s="373"/>
      <c r="J32" s="373"/>
      <c r="K32" s="373"/>
      <c r="L32" s="373"/>
      <c r="M32" s="427"/>
      <c r="P32" s="372" t="s">
        <v>93</v>
      </c>
      <c r="Q32" s="373"/>
      <c r="R32" s="373"/>
      <c r="S32" s="373"/>
      <c r="T32" s="373"/>
      <c r="U32" s="373"/>
      <c r="V32" s="373"/>
      <c r="W32" s="373"/>
      <c r="X32" s="373"/>
      <c r="Y32" s="373"/>
      <c r="Z32" s="373"/>
      <c r="AA32" s="373"/>
      <c r="AB32" s="373"/>
      <c r="AC32" s="373"/>
      <c r="AD32" s="106"/>
      <c r="AG32" s="372" t="s">
        <v>93</v>
      </c>
      <c r="AH32" s="373"/>
      <c r="AI32" s="373"/>
      <c r="AJ32" s="373"/>
      <c r="AK32" s="373"/>
      <c r="AL32" s="373"/>
      <c r="AM32" s="373"/>
      <c r="AN32" s="373"/>
      <c r="AO32" s="373"/>
      <c r="AP32" s="373"/>
      <c r="AQ32" s="373"/>
      <c r="AR32" s="373"/>
      <c r="AS32" s="373"/>
      <c r="AT32" s="373"/>
      <c r="AU32" s="106"/>
    </row>
    <row r="33" spans="1:47" s="21" customFormat="1" x14ac:dyDescent="0.35">
      <c r="A33" s="381" t="s">
        <v>24</v>
      </c>
      <c r="B33" s="382"/>
      <c r="C33" s="382"/>
      <c r="D33" s="382"/>
      <c r="E33" s="382"/>
      <c r="F33" s="382"/>
      <c r="G33" s="382"/>
      <c r="H33" s="382"/>
      <c r="I33" s="382"/>
      <c r="J33" s="88" t="s">
        <v>17</v>
      </c>
      <c r="K33" s="88" t="s">
        <v>15</v>
      </c>
      <c r="L33" s="88" t="s">
        <v>16</v>
      </c>
      <c r="M33" s="41" t="s">
        <v>18</v>
      </c>
      <c r="P33" s="381" t="s">
        <v>24</v>
      </c>
      <c r="Q33" s="382"/>
      <c r="R33" s="382"/>
      <c r="S33" s="382"/>
      <c r="T33" s="382"/>
      <c r="U33" s="382"/>
      <c r="V33" s="382"/>
      <c r="W33" s="382"/>
      <c r="X33" s="382"/>
      <c r="Y33" s="108" t="s">
        <v>258</v>
      </c>
      <c r="Z33" s="88" t="s">
        <v>73</v>
      </c>
      <c r="AA33" s="88" t="s">
        <v>15</v>
      </c>
      <c r="AB33" s="88" t="s">
        <v>16</v>
      </c>
      <c r="AC33" s="108" t="s">
        <v>18</v>
      </c>
      <c r="AD33" s="38" t="s">
        <v>109</v>
      </c>
      <c r="AG33" s="381" t="s">
        <v>24</v>
      </c>
      <c r="AH33" s="382"/>
      <c r="AI33" s="382"/>
      <c r="AJ33" s="382"/>
      <c r="AK33" s="382"/>
      <c r="AL33" s="382"/>
      <c r="AM33" s="382"/>
      <c r="AN33" s="382"/>
      <c r="AO33" s="382"/>
      <c r="AP33" s="108" t="s">
        <v>258</v>
      </c>
      <c r="AQ33" s="88" t="s">
        <v>204</v>
      </c>
      <c r="AR33" s="88" t="s">
        <v>15</v>
      </c>
      <c r="AS33" s="88" t="s">
        <v>16</v>
      </c>
      <c r="AT33" s="108" t="s">
        <v>206</v>
      </c>
      <c r="AU33" s="38" t="s">
        <v>261</v>
      </c>
    </row>
    <row r="34" spans="1:47" x14ac:dyDescent="0.35">
      <c r="A34" s="8">
        <v>1</v>
      </c>
      <c r="B34" s="366"/>
      <c r="C34" s="366"/>
      <c r="D34" s="366"/>
      <c r="E34" s="366"/>
      <c r="F34" s="366"/>
      <c r="G34" s="366"/>
      <c r="H34" s="366"/>
      <c r="I34" s="366"/>
      <c r="J34" s="13">
        <v>0</v>
      </c>
      <c r="K34" s="13">
        <v>0</v>
      </c>
      <c r="L34" s="13">
        <v>0</v>
      </c>
      <c r="M34" s="15">
        <f>SUM(J34:L34)</f>
        <v>0</v>
      </c>
      <c r="N34" s="6"/>
      <c r="P34" s="8">
        <v>1</v>
      </c>
      <c r="Q34" s="366"/>
      <c r="R34" s="366"/>
      <c r="S34" s="366"/>
      <c r="T34" s="366"/>
      <c r="U34" s="366"/>
      <c r="V34" s="366"/>
      <c r="W34" s="366"/>
      <c r="X34" s="366"/>
      <c r="Y34" s="95">
        <f>'Year 5'!AU34</f>
        <v>0</v>
      </c>
      <c r="Z34" s="13">
        <v>0</v>
      </c>
      <c r="AA34" s="13">
        <v>0</v>
      </c>
      <c r="AB34" s="13">
        <v>0</v>
      </c>
      <c r="AC34" s="60">
        <f>SUM(Z34:AB34)</f>
        <v>0</v>
      </c>
      <c r="AD34" s="61">
        <f>M34-AC34</f>
        <v>0</v>
      </c>
      <c r="AE34" s="6"/>
      <c r="AG34" s="8">
        <v>1</v>
      </c>
      <c r="AH34" s="366"/>
      <c r="AI34" s="366"/>
      <c r="AJ34" s="366"/>
      <c r="AK34" s="366"/>
      <c r="AL34" s="366"/>
      <c r="AM34" s="366"/>
      <c r="AN34" s="366"/>
      <c r="AO34" s="366"/>
      <c r="AP34" s="70">
        <f>'Year 5'!AU34</f>
        <v>0</v>
      </c>
      <c r="AQ34" s="13">
        <v>0</v>
      </c>
      <c r="AR34" s="13">
        <v>0</v>
      </c>
      <c r="AS34" s="13">
        <v>0</v>
      </c>
      <c r="AT34" s="44">
        <f>SUM(AQ34:AS34)</f>
        <v>0</v>
      </c>
      <c r="AU34" s="45">
        <f>IF($S$81&lt;&gt;0, AC34+AP34-AT34, M34+AP34-AT34)</f>
        <v>0</v>
      </c>
    </row>
    <row r="35" spans="1:47" x14ac:dyDescent="0.35">
      <c r="A35" s="8">
        <v>2</v>
      </c>
      <c r="B35" s="376"/>
      <c r="C35" s="376"/>
      <c r="D35" s="376"/>
      <c r="E35" s="376"/>
      <c r="F35" s="376"/>
      <c r="G35" s="376"/>
      <c r="H35" s="376"/>
      <c r="I35" s="376"/>
      <c r="J35" s="13">
        <v>0</v>
      </c>
      <c r="K35" s="13">
        <v>0</v>
      </c>
      <c r="L35" s="13">
        <v>0</v>
      </c>
      <c r="M35" s="15">
        <f>SUM(J35:L35)</f>
        <v>0</v>
      </c>
      <c r="N35" s="6"/>
      <c r="P35" s="8">
        <v>2</v>
      </c>
      <c r="Q35" s="376"/>
      <c r="R35" s="376"/>
      <c r="S35" s="376"/>
      <c r="T35" s="376"/>
      <c r="U35" s="376"/>
      <c r="V35" s="376"/>
      <c r="W35" s="376"/>
      <c r="X35" s="376"/>
      <c r="Y35" s="95">
        <f>'Year 5'!AU35</f>
        <v>0</v>
      </c>
      <c r="Z35" s="13">
        <v>0</v>
      </c>
      <c r="AA35" s="13">
        <v>0</v>
      </c>
      <c r="AB35" s="13">
        <v>0</v>
      </c>
      <c r="AC35" s="60">
        <f>SUM(Z35:AB35)</f>
        <v>0</v>
      </c>
      <c r="AD35" s="61">
        <f>M35-AC35</f>
        <v>0</v>
      </c>
      <c r="AE35" s="6"/>
      <c r="AG35" s="8">
        <v>2</v>
      </c>
      <c r="AH35" s="376"/>
      <c r="AI35" s="376"/>
      <c r="AJ35" s="376"/>
      <c r="AK35" s="376"/>
      <c r="AL35" s="376"/>
      <c r="AM35" s="376"/>
      <c r="AN35" s="376"/>
      <c r="AO35" s="376"/>
      <c r="AP35" s="70">
        <f>'Year 5'!AU35</f>
        <v>0</v>
      </c>
      <c r="AQ35" s="13">
        <v>0</v>
      </c>
      <c r="AR35" s="13">
        <v>0</v>
      </c>
      <c r="AS35" s="13">
        <v>0</v>
      </c>
      <c r="AT35" s="44">
        <f>SUM(AQ35:AS35)</f>
        <v>0</v>
      </c>
      <c r="AU35" s="45">
        <f>IF($S$81&lt;&gt;0, AC35+AP35-AT35, M35+AP35-AT35)</f>
        <v>0</v>
      </c>
    </row>
    <row r="36" spans="1:47" x14ac:dyDescent="0.35">
      <c r="A36" s="8">
        <v>3</v>
      </c>
      <c r="B36" s="376"/>
      <c r="C36" s="376"/>
      <c r="D36" s="376"/>
      <c r="E36" s="376"/>
      <c r="F36" s="376"/>
      <c r="G36" s="376"/>
      <c r="H36" s="376"/>
      <c r="I36" s="376"/>
      <c r="J36" s="13">
        <v>0</v>
      </c>
      <c r="K36" s="13">
        <v>0</v>
      </c>
      <c r="L36" s="13">
        <v>0</v>
      </c>
      <c r="M36" s="15">
        <f>SUM(J36:L36)</f>
        <v>0</v>
      </c>
      <c r="N36" s="6"/>
      <c r="P36" s="8">
        <v>3</v>
      </c>
      <c r="Q36" s="376"/>
      <c r="R36" s="376"/>
      <c r="S36" s="376"/>
      <c r="T36" s="376"/>
      <c r="U36" s="376"/>
      <c r="V36" s="376"/>
      <c r="W36" s="376"/>
      <c r="X36" s="376"/>
      <c r="Y36" s="95">
        <f>'Year 5'!AU36</f>
        <v>0</v>
      </c>
      <c r="Z36" s="13">
        <v>0</v>
      </c>
      <c r="AA36" s="13">
        <v>0</v>
      </c>
      <c r="AB36" s="13">
        <v>0</v>
      </c>
      <c r="AC36" s="60">
        <f>SUM(Z36:AB36)</f>
        <v>0</v>
      </c>
      <c r="AD36" s="61">
        <f>M36-AC36</f>
        <v>0</v>
      </c>
      <c r="AE36" s="6"/>
      <c r="AG36" s="8">
        <v>3</v>
      </c>
      <c r="AH36" s="376"/>
      <c r="AI36" s="376"/>
      <c r="AJ36" s="376"/>
      <c r="AK36" s="376"/>
      <c r="AL36" s="376"/>
      <c r="AM36" s="376"/>
      <c r="AN36" s="376"/>
      <c r="AO36" s="376"/>
      <c r="AP36" s="70">
        <f>'Year 5'!AU36</f>
        <v>0</v>
      </c>
      <c r="AQ36" s="13">
        <v>0</v>
      </c>
      <c r="AR36" s="13">
        <v>0</v>
      </c>
      <c r="AS36" s="13">
        <v>0</v>
      </c>
      <c r="AT36" s="44">
        <f>SUM(AQ36:AS36)</f>
        <v>0</v>
      </c>
      <c r="AU36" s="45">
        <f>IF($S$81&lt;&gt;0, AC36+AP36-AT36, M36+AP36-AT36)</f>
        <v>0</v>
      </c>
    </row>
    <row r="37" spans="1:47" ht="16" thickBot="1" x14ac:dyDescent="0.4">
      <c r="A37" s="379" t="s">
        <v>25</v>
      </c>
      <c r="B37" s="380"/>
      <c r="C37" s="380"/>
      <c r="D37" s="380"/>
      <c r="E37" s="380"/>
      <c r="F37" s="380"/>
      <c r="G37" s="380"/>
      <c r="H37" s="380"/>
      <c r="I37" s="380"/>
      <c r="J37" s="22">
        <f>SUM(J34:J36)</f>
        <v>0</v>
      </c>
      <c r="K37" s="22">
        <f t="shared" ref="K37:L37" si="34">SUM(K34:K36)</f>
        <v>0</v>
      </c>
      <c r="L37" s="22">
        <f t="shared" si="34"/>
        <v>0</v>
      </c>
      <c r="M37" s="16">
        <f>SUM(J37:L37)</f>
        <v>0</v>
      </c>
      <c r="N37" s="6"/>
      <c r="P37" s="379" t="s">
        <v>25</v>
      </c>
      <c r="Q37" s="380"/>
      <c r="R37" s="380"/>
      <c r="S37" s="380"/>
      <c r="T37" s="380"/>
      <c r="U37" s="380"/>
      <c r="V37" s="380"/>
      <c r="W37" s="380"/>
      <c r="X37" s="380"/>
      <c r="Y37" s="67">
        <f>SUM(Y34:Y36)</f>
        <v>0</v>
      </c>
      <c r="Z37" s="67">
        <f t="shared" ref="Z37:AD37" si="35">SUM(Z34:Z36)</f>
        <v>0</v>
      </c>
      <c r="AA37" s="67">
        <f t="shared" si="35"/>
        <v>0</v>
      </c>
      <c r="AB37" s="67">
        <f t="shared" si="35"/>
        <v>0</v>
      </c>
      <c r="AC37" s="67">
        <f t="shared" si="35"/>
        <v>0</v>
      </c>
      <c r="AD37" s="59">
        <f t="shared" si="35"/>
        <v>0</v>
      </c>
      <c r="AE37" s="6"/>
      <c r="AG37" s="379" t="s">
        <v>25</v>
      </c>
      <c r="AH37" s="380"/>
      <c r="AI37" s="380"/>
      <c r="AJ37" s="380"/>
      <c r="AK37" s="380"/>
      <c r="AL37" s="380"/>
      <c r="AM37" s="380"/>
      <c r="AN37" s="380"/>
      <c r="AO37" s="380"/>
      <c r="AP37" s="42">
        <f>SUM(AP34:AP36)</f>
        <v>0</v>
      </c>
      <c r="AQ37" s="42">
        <f>SUM(AQ34:AQ36)</f>
        <v>0</v>
      </c>
      <c r="AR37" s="42">
        <f t="shared" ref="AR37:AT37" si="36">SUM(AR34:AR36)</f>
        <v>0</v>
      </c>
      <c r="AS37" s="42">
        <f t="shared" si="36"/>
        <v>0</v>
      </c>
      <c r="AT37" s="42">
        <f t="shared" si="36"/>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72" t="s">
        <v>33</v>
      </c>
      <c r="B39" s="373"/>
      <c r="C39" s="373"/>
      <c r="D39" s="373"/>
      <c r="E39" s="373"/>
      <c r="F39" s="373"/>
      <c r="G39" s="373"/>
      <c r="H39" s="373"/>
      <c r="I39" s="373"/>
      <c r="J39" s="89" t="s">
        <v>17</v>
      </c>
      <c r="K39" s="89" t="s">
        <v>15</v>
      </c>
      <c r="L39" s="89" t="s">
        <v>16</v>
      </c>
      <c r="M39" s="106" t="s">
        <v>18</v>
      </c>
      <c r="P39" s="372" t="s">
        <v>33</v>
      </c>
      <c r="Q39" s="373"/>
      <c r="R39" s="373"/>
      <c r="S39" s="373"/>
      <c r="T39" s="373"/>
      <c r="U39" s="373"/>
      <c r="V39" s="373"/>
      <c r="W39" s="373"/>
      <c r="X39" s="373"/>
      <c r="Y39" s="99" t="s">
        <v>258</v>
      </c>
      <c r="Z39" s="89" t="s">
        <v>73</v>
      </c>
      <c r="AA39" s="89" t="s">
        <v>15</v>
      </c>
      <c r="AB39" s="89" t="s">
        <v>16</v>
      </c>
      <c r="AC39" s="99" t="s">
        <v>18</v>
      </c>
      <c r="AD39" s="39" t="s">
        <v>109</v>
      </c>
      <c r="AG39" s="372" t="s">
        <v>33</v>
      </c>
      <c r="AH39" s="373"/>
      <c r="AI39" s="373"/>
      <c r="AJ39" s="373"/>
      <c r="AK39" s="373"/>
      <c r="AL39" s="373"/>
      <c r="AM39" s="373"/>
      <c r="AN39" s="373"/>
      <c r="AO39" s="373"/>
      <c r="AP39" s="99" t="s">
        <v>258</v>
      </c>
      <c r="AQ39" s="89" t="s">
        <v>204</v>
      </c>
      <c r="AR39" s="89" t="s">
        <v>15</v>
      </c>
      <c r="AS39" s="89" t="s">
        <v>16</v>
      </c>
      <c r="AT39" s="99" t="s">
        <v>206</v>
      </c>
      <c r="AU39" s="39" t="s">
        <v>261</v>
      </c>
    </row>
    <row r="40" spans="1:47" x14ac:dyDescent="0.35">
      <c r="A40" s="8">
        <v>1</v>
      </c>
      <c r="B40" s="376"/>
      <c r="C40" s="376"/>
      <c r="D40" s="376"/>
      <c r="E40" s="376"/>
      <c r="F40" s="376"/>
      <c r="G40" s="376"/>
      <c r="H40" s="376"/>
      <c r="I40" s="376"/>
      <c r="J40" s="13">
        <v>0</v>
      </c>
      <c r="K40" s="13">
        <v>0</v>
      </c>
      <c r="L40" s="13">
        <v>0</v>
      </c>
      <c r="M40" s="15">
        <f>SUM(J40:L40)</f>
        <v>0</v>
      </c>
      <c r="N40" s="6"/>
      <c r="P40" s="8">
        <v>1</v>
      </c>
      <c r="Q40" s="376"/>
      <c r="R40" s="376"/>
      <c r="S40" s="376"/>
      <c r="T40" s="376"/>
      <c r="U40" s="376"/>
      <c r="V40" s="376"/>
      <c r="W40" s="376"/>
      <c r="X40" s="376"/>
      <c r="Y40" s="95">
        <f>'Year 5'!AU40</f>
        <v>0</v>
      </c>
      <c r="Z40" s="13">
        <v>0</v>
      </c>
      <c r="AA40" s="13">
        <v>0</v>
      </c>
      <c r="AB40" s="13">
        <v>0</v>
      </c>
      <c r="AC40" s="60">
        <f>SUM(Z40:AB40)</f>
        <v>0</v>
      </c>
      <c r="AD40" s="61">
        <f>M40-AC40</f>
        <v>0</v>
      </c>
      <c r="AE40" s="6"/>
      <c r="AG40" s="8">
        <v>1</v>
      </c>
      <c r="AH40" s="376"/>
      <c r="AI40" s="376"/>
      <c r="AJ40" s="376"/>
      <c r="AK40" s="376"/>
      <c r="AL40" s="376"/>
      <c r="AM40" s="376"/>
      <c r="AN40" s="376"/>
      <c r="AO40" s="376"/>
      <c r="AP40" s="70">
        <f>'Year 5'!AU40</f>
        <v>0</v>
      </c>
      <c r="AQ40" s="13">
        <v>0</v>
      </c>
      <c r="AR40" s="13">
        <v>0</v>
      </c>
      <c r="AS40" s="13">
        <v>0</v>
      </c>
      <c r="AT40" s="44">
        <f>SUM(AQ40:AS40)</f>
        <v>0</v>
      </c>
      <c r="AU40" s="45">
        <f>IF($S$81&lt;&gt;0, AC40+AP40-AT40, M40+AP40-AT40)</f>
        <v>0</v>
      </c>
    </row>
    <row r="41" spans="1:47" x14ac:dyDescent="0.35">
      <c r="A41" s="8">
        <v>2</v>
      </c>
      <c r="B41" s="376"/>
      <c r="C41" s="376"/>
      <c r="D41" s="376"/>
      <c r="E41" s="376"/>
      <c r="F41" s="376"/>
      <c r="G41" s="376"/>
      <c r="H41" s="376"/>
      <c r="I41" s="376"/>
      <c r="J41" s="13">
        <v>0</v>
      </c>
      <c r="K41" s="13">
        <v>0</v>
      </c>
      <c r="L41" s="13">
        <v>0</v>
      </c>
      <c r="M41" s="15">
        <f>SUM(J41:L41)</f>
        <v>0</v>
      </c>
      <c r="N41" s="6"/>
      <c r="P41" s="8">
        <v>2</v>
      </c>
      <c r="Q41" s="376"/>
      <c r="R41" s="376"/>
      <c r="S41" s="376"/>
      <c r="T41" s="376"/>
      <c r="U41" s="376"/>
      <c r="V41" s="376"/>
      <c r="W41" s="376"/>
      <c r="X41" s="376"/>
      <c r="Y41" s="95">
        <f>'Year 5'!AU41</f>
        <v>0</v>
      </c>
      <c r="Z41" s="13">
        <v>0</v>
      </c>
      <c r="AA41" s="13">
        <v>0</v>
      </c>
      <c r="AB41" s="13">
        <v>0</v>
      </c>
      <c r="AC41" s="60">
        <f>SUM(Z41:AB41)</f>
        <v>0</v>
      </c>
      <c r="AD41" s="61">
        <f>M41-AC41</f>
        <v>0</v>
      </c>
      <c r="AE41" s="6"/>
      <c r="AG41" s="8">
        <v>2</v>
      </c>
      <c r="AH41" s="376"/>
      <c r="AI41" s="376"/>
      <c r="AJ41" s="376"/>
      <c r="AK41" s="376"/>
      <c r="AL41" s="376"/>
      <c r="AM41" s="376"/>
      <c r="AN41" s="376"/>
      <c r="AO41" s="376"/>
      <c r="AP41" s="70">
        <f>'Year 5'!AU41</f>
        <v>0</v>
      </c>
      <c r="AQ41" s="13">
        <v>0</v>
      </c>
      <c r="AR41" s="13">
        <v>0</v>
      </c>
      <c r="AS41" s="13">
        <v>0</v>
      </c>
      <c r="AT41" s="44">
        <f>SUM(AQ41:AS41)</f>
        <v>0</v>
      </c>
      <c r="AU41" s="45">
        <f>IF($S$81&lt;&gt;0, AC41+AP41-AT41, M41+AP41-AT41)</f>
        <v>0</v>
      </c>
    </row>
    <row r="42" spans="1:47" x14ac:dyDescent="0.35">
      <c r="A42" s="8">
        <v>3</v>
      </c>
      <c r="B42" s="376"/>
      <c r="C42" s="376"/>
      <c r="D42" s="376"/>
      <c r="E42" s="376"/>
      <c r="F42" s="376"/>
      <c r="G42" s="376"/>
      <c r="H42" s="376"/>
      <c r="I42" s="376"/>
      <c r="J42" s="13">
        <v>0</v>
      </c>
      <c r="K42" s="13">
        <v>0</v>
      </c>
      <c r="L42" s="13">
        <v>0</v>
      </c>
      <c r="M42" s="15">
        <f>SUM(J42:L42)</f>
        <v>0</v>
      </c>
      <c r="N42" s="6"/>
      <c r="P42" s="8">
        <v>3</v>
      </c>
      <c r="Q42" s="376"/>
      <c r="R42" s="376"/>
      <c r="S42" s="376"/>
      <c r="T42" s="376"/>
      <c r="U42" s="376"/>
      <c r="V42" s="376"/>
      <c r="W42" s="376"/>
      <c r="X42" s="376"/>
      <c r="Y42" s="95">
        <f>'Year 5'!AU42</f>
        <v>0</v>
      </c>
      <c r="Z42" s="13">
        <v>0</v>
      </c>
      <c r="AA42" s="13">
        <v>0</v>
      </c>
      <c r="AB42" s="13">
        <v>0</v>
      </c>
      <c r="AC42" s="60">
        <f>SUM(Z42:AB42)</f>
        <v>0</v>
      </c>
      <c r="AD42" s="61">
        <f>M42-AC42</f>
        <v>0</v>
      </c>
      <c r="AE42" s="6"/>
      <c r="AG42" s="8">
        <v>3</v>
      </c>
      <c r="AH42" s="376"/>
      <c r="AI42" s="376"/>
      <c r="AJ42" s="376"/>
      <c r="AK42" s="376"/>
      <c r="AL42" s="376"/>
      <c r="AM42" s="376"/>
      <c r="AN42" s="376"/>
      <c r="AO42" s="376"/>
      <c r="AP42" s="70">
        <f>'Year 5'!AU42</f>
        <v>0</v>
      </c>
      <c r="AQ42" s="13">
        <v>0</v>
      </c>
      <c r="AR42" s="13">
        <v>0</v>
      </c>
      <c r="AS42" s="13">
        <v>0</v>
      </c>
      <c r="AT42" s="44">
        <f>SUM(AQ42:AS42)</f>
        <v>0</v>
      </c>
      <c r="AU42" s="45">
        <f>IF($S$81&lt;&gt;0, AC42+AP42-AT42, M42+AP42-AT42)</f>
        <v>0</v>
      </c>
    </row>
    <row r="43" spans="1:47" ht="16" thickBot="1" x14ac:dyDescent="0.4">
      <c r="A43" s="379" t="s">
        <v>26</v>
      </c>
      <c r="B43" s="380"/>
      <c r="C43" s="380"/>
      <c r="D43" s="380"/>
      <c r="E43" s="380"/>
      <c r="F43" s="380"/>
      <c r="G43" s="380"/>
      <c r="H43" s="380"/>
      <c r="I43" s="380"/>
      <c r="J43" s="22">
        <f>SUM(J40:J42)</f>
        <v>0</v>
      </c>
      <c r="K43" s="22">
        <f t="shared" ref="K43:L43" si="37">SUM(K40:K42)</f>
        <v>0</v>
      </c>
      <c r="L43" s="22">
        <f t="shared" si="37"/>
        <v>0</v>
      </c>
      <c r="M43" s="16">
        <f>SUM(J43:L43)</f>
        <v>0</v>
      </c>
      <c r="N43" s="6"/>
      <c r="P43" s="379" t="s">
        <v>26</v>
      </c>
      <c r="Q43" s="380"/>
      <c r="R43" s="380"/>
      <c r="S43" s="380"/>
      <c r="T43" s="380"/>
      <c r="U43" s="380"/>
      <c r="V43" s="380"/>
      <c r="W43" s="380"/>
      <c r="X43" s="380"/>
      <c r="Y43" s="67">
        <f>SUM(Y40:Y42)</f>
        <v>0</v>
      </c>
      <c r="Z43" s="67">
        <f>SUM(Z40:Z42)</f>
        <v>0</v>
      </c>
      <c r="AA43" s="67">
        <f t="shared" ref="AA43:AD43" si="38">SUM(AA40:AA42)</f>
        <v>0</v>
      </c>
      <c r="AB43" s="67">
        <f t="shared" si="38"/>
        <v>0</v>
      </c>
      <c r="AC43" s="67">
        <f t="shared" si="38"/>
        <v>0</v>
      </c>
      <c r="AD43" s="59">
        <f t="shared" si="38"/>
        <v>0</v>
      </c>
      <c r="AE43" s="6"/>
      <c r="AG43" s="379" t="s">
        <v>26</v>
      </c>
      <c r="AH43" s="380"/>
      <c r="AI43" s="380"/>
      <c r="AJ43" s="380"/>
      <c r="AK43" s="380"/>
      <c r="AL43" s="380"/>
      <c r="AM43" s="380"/>
      <c r="AN43" s="380"/>
      <c r="AO43" s="380"/>
      <c r="AP43" s="42">
        <f>SUM(AP40:AP42)</f>
        <v>0</v>
      </c>
      <c r="AQ43" s="42">
        <f>SUM(AQ40:AQ42)</f>
        <v>0</v>
      </c>
      <c r="AR43" s="42">
        <f t="shared" ref="AR43:AT43" si="39">SUM(AR40:AR42)</f>
        <v>0</v>
      </c>
      <c r="AS43" s="42">
        <f t="shared" si="39"/>
        <v>0</v>
      </c>
      <c r="AT43" s="42">
        <f t="shared" si="39"/>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72" t="s">
        <v>27</v>
      </c>
      <c r="B45" s="373"/>
      <c r="C45" s="373"/>
      <c r="D45" s="373"/>
      <c r="E45" s="373"/>
      <c r="F45" s="373"/>
      <c r="G45" s="373"/>
      <c r="H45" s="373"/>
      <c r="I45" s="373"/>
      <c r="J45" s="89" t="s">
        <v>17</v>
      </c>
      <c r="K45" s="89" t="s">
        <v>15</v>
      </c>
      <c r="L45" s="89" t="s">
        <v>16</v>
      </c>
      <c r="M45" s="106" t="s">
        <v>18</v>
      </c>
      <c r="P45" s="372" t="s">
        <v>27</v>
      </c>
      <c r="Q45" s="373"/>
      <c r="R45" s="373"/>
      <c r="S45" s="373"/>
      <c r="T45" s="373"/>
      <c r="U45" s="373"/>
      <c r="V45" s="373"/>
      <c r="W45" s="373"/>
      <c r="X45" s="373"/>
      <c r="Y45" s="99" t="s">
        <v>258</v>
      </c>
      <c r="Z45" s="89" t="s">
        <v>73</v>
      </c>
      <c r="AA45" s="89" t="s">
        <v>15</v>
      </c>
      <c r="AB45" s="89" t="s">
        <v>16</v>
      </c>
      <c r="AC45" s="99" t="s">
        <v>18</v>
      </c>
      <c r="AD45" s="39" t="s">
        <v>109</v>
      </c>
      <c r="AG45" s="372" t="s">
        <v>27</v>
      </c>
      <c r="AH45" s="373"/>
      <c r="AI45" s="373"/>
      <c r="AJ45" s="373"/>
      <c r="AK45" s="373"/>
      <c r="AL45" s="373"/>
      <c r="AM45" s="373"/>
      <c r="AN45" s="373"/>
      <c r="AO45" s="373"/>
      <c r="AP45" s="99" t="s">
        <v>258</v>
      </c>
      <c r="AQ45" s="89" t="s">
        <v>204</v>
      </c>
      <c r="AR45" s="89" t="s">
        <v>15</v>
      </c>
      <c r="AS45" s="89" t="s">
        <v>16</v>
      </c>
      <c r="AT45" s="99" t="s">
        <v>206</v>
      </c>
      <c r="AU45" s="39" t="s">
        <v>261</v>
      </c>
    </row>
    <row r="46" spans="1:47" x14ac:dyDescent="0.35">
      <c r="A46" s="8">
        <v>1</v>
      </c>
      <c r="B46" s="7" t="s">
        <v>28</v>
      </c>
      <c r="C46" s="376"/>
      <c r="D46" s="376"/>
      <c r="E46" s="376"/>
      <c r="F46" s="376"/>
      <c r="G46" s="376"/>
      <c r="H46" s="376"/>
      <c r="I46" s="376"/>
      <c r="J46" s="13">
        <v>0</v>
      </c>
      <c r="K46" s="13">
        <v>0</v>
      </c>
      <c r="L46" s="13">
        <v>0</v>
      </c>
      <c r="M46" s="15">
        <f>SUM(J46:L46)</f>
        <v>0</v>
      </c>
      <c r="N46" s="6"/>
      <c r="P46" s="8">
        <v>1</v>
      </c>
      <c r="Q46" s="7" t="s">
        <v>28</v>
      </c>
      <c r="R46" s="376"/>
      <c r="S46" s="376"/>
      <c r="T46" s="376"/>
      <c r="U46" s="376"/>
      <c r="V46" s="376"/>
      <c r="W46" s="376"/>
      <c r="X46" s="376"/>
      <c r="Y46" s="95">
        <f>'Year 5'!AU46</f>
        <v>0</v>
      </c>
      <c r="Z46" s="13">
        <v>0</v>
      </c>
      <c r="AA46" s="13">
        <v>0</v>
      </c>
      <c r="AB46" s="13">
        <v>0</v>
      </c>
      <c r="AC46" s="60">
        <f>SUM(Z46:AB46)</f>
        <v>0</v>
      </c>
      <c r="AD46" s="61">
        <f t="shared" ref="AD46:AD56" si="40">M46-AC46</f>
        <v>0</v>
      </c>
      <c r="AE46" s="6"/>
      <c r="AG46" s="8">
        <v>1</v>
      </c>
      <c r="AH46" s="7" t="s">
        <v>28</v>
      </c>
      <c r="AI46" s="376"/>
      <c r="AJ46" s="376"/>
      <c r="AK46" s="376"/>
      <c r="AL46" s="376"/>
      <c r="AM46" s="376"/>
      <c r="AN46" s="376"/>
      <c r="AO46" s="376"/>
      <c r="AP46" s="70">
        <f>'Year 5'!AU46</f>
        <v>0</v>
      </c>
      <c r="AQ46" s="13">
        <v>0</v>
      </c>
      <c r="AR46" s="13">
        <v>0</v>
      </c>
      <c r="AS46" s="13">
        <v>0</v>
      </c>
      <c r="AT46" s="44">
        <f t="shared" ref="AT46:AT56" si="41">SUM(AQ46:AS46)</f>
        <v>0</v>
      </c>
      <c r="AU46" s="45">
        <f t="shared" ref="AU46:AU57" si="42">IF($S$81&lt;&gt;0, AC46+AP46-AT46, M46+AP46-AT46)</f>
        <v>0</v>
      </c>
    </row>
    <row r="47" spans="1:47" x14ac:dyDescent="0.35">
      <c r="A47" s="8">
        <v>2</v>
      </c>
      <c r="B47" s="7" t="s">
        <v>31</v>
      </c>
      <c r="C47" s="376"/>
      <c r="D47" s="376"/>
      <c r="E47" s="376"/>
      <c r="F47" s="376"/>
      <c r="G47" s="376"/>
      <c r="H47" s="376"/>
      <c r="I47" s="376"/>
      <c r="J47" s="13">
        <v>0</v>
      </c>
      <c r="K47" s="13">
        <v>0</v>
      </c>
      <c r="L47" s="13">
        <v>0</v>
      </c>
      <c r="M47" s="15">
        <f t="shared" ref="M47:M57" si="43">SUM(J47:L47)</f>
        <v>0</v>
      </c>
      <c r="N47" s="6"/>
      <c r="P47" s="8">
        <v>2</v>
      </c>
      <c r="Q47" s="7" t="s">
        <v>31</v>
      </c>
      <c r="R47" s="376"/>
      <c r="S47" s="376"/>
      <c r="T47" s="376"/>
      <c r="U47" s="376"/>
      <c r="V47" s="376"/>
      <c r="W47" s="376"/>
      <c r="X47" s="376"/>
      <c r="Y47" s="95">
        <f>'Year 5'!AU47</f>
        <v>0</v>
      </c>
      <c r="Z47" s="13">
        <v>0</v>
      </c>
      <c r="AA47" s="13">
        <v>0</v>
      </c>
      <c r="AB47" s="13">
        <v>0</v>
      </c>
      <c r="AC47" s="60">
        <f>SUM(Z47:AB47)</f>
        <v>0</v>
      </c>
      <c r="AD47" s="61">
        <f t="shared" si="40"/>
        <v>0</v>
      </c>
      <c r="AE47" s="6"/>
      <c r="AG47" s="8">
        <v>2</v>
      </c>
      <c r="AH47" s="7" t="s">
        <v>31</v>
      </c>
      <c r="AI47" s="376"/>
      <c r="AJ47" s="376"/>
      <c r="AK47" s="376"/>
      <c r="AL47" s="376"/>
      <c r="AM47" s="376"/>
      <c r="AN47" s="376"/>
      <c r="AO47" s="376"/>
      <c r="AP47" s="70">
        <f>'Year 5'!AU47</f>
        <v>0</v>
      </c>
      <c r="AQ47" s="13">
        <v>0</v>
      </c>
      <c r="AR47" s="13">
        <v>0</v>
      </c>
      <c r="AS47" s="13">
        <v>0</v>
      </c>
      <c r="AT47" s="44">
        <f t="shared" si="41"/>
        <v>0</v>
      </c>
      <c r="AU47" s="45">
        <f t="shared" si="42"/>
        <v>0</v>
      </c>
    </row>
    <row r="48" spans="1:47" x14ac:dyDescent="0.35">
      <c r="A48" s="8">
        <v>3</v>
      </c>
      <c r="B48" s="7" t="s">
        <v>32</v>
      </c>
      <c r="C48" s="376"/>
      <c r="D48" s="376"/>
      <c r="E48" s="376"/>
      <c r="F48" s="376"/>
      <c r="G48" s="376"/>
      <c r="H48" s="376"/>
      <c r="I48" s="376"/>
      <c r="J48" s="13">
        <v>0</v>
      </c>
      <c r="K48" s="13">
        <v>0</v>
      </c>
      <c r="L48" s="13">
        <v>0</v>
      </c>
      <c r="M48" s="15">
        <f>SUM(J48:L48)</f>
        <v>0</v>
      </c>
      <c r="N48" s="6"/>
      <c r="P48" s="8">
        <v>3</v>
      </c>
      <c r="Q48" s="7" t="s">
        <v>32</v>
      </c>
      <c r="R48" s="376"/>
      <c r="S48" s="376"/>
      <c r="T48" s="376"/>
      <c r="U48" s="376"/>
      <c r="V48" s="376"/>
      <c r="W48" s="376"/>
      <c r="X48" s="376"/>
      <c r="Y48" s="95">
        <f>'Year 5'!AU48</f>
        <v>0</v>
      </c>
      <c r="Z48" s="13">
        <v>0</v>
      </c>
      <c r="AA48" s="13">
        <v>0</v>
      </c>
      <c r="AB48" s="13">
        <v>0</v>
      </c>
      <c r="AC48" s="60">
        <f>SUM(Z48:AB48)</f>
        <v>0</v>
      </c>
      <c r="AD48" s="61">
        <f t="shared" si="40"/>
        <v>0</v>
      </c>
      <c r="AE48" s="6"/>
      <c r="AG48" s="8">
        <v>3</v>
      </c>
      <c r="AH48" s="7" t="s">
        <v>32</v>
      </c>
      <c r="AI48" s="376"/>
      <c r="AJ48" s="376"/>
      <c r="AK48" s="376"/>
      <c r="AL48" s="376"/>
      <c r="AM48" s="376"/>
      <c r="AN48" s="376"/>
      <c r="AO48" s="376"/>
      <c r="AP48" s="70">
        <f>'Year 5'!AU48</f>
        <v>0</v>
      </c>
      <c r="AQ48" s="13">
        <v>0</v>
      </c>
      <c r="AR48" s="13">
        <v>0</v>
      </c>
      <c r="AS48" s="13">
        <v>0</v>
      </c>
      <c r="AT48" s="44">
        <f t="shared" si="41"/>
        <v>0</v>
      </c>
      <c r="AU48" s="45">
        <f t="shared" si="42"/>
        <v>0</v>
      </c>
    </row>
    <row r="49" spans="1:134" x14ac:dyDescent="0.35">
      <c r="A49" s="8">
        <v>4</v>
      </c>
      <c r="B49" s="7" t="s">
        <v>68</v>
      </c>
      <c r="C49" s="376"/>
      <c r="D49" s="376"/>
      <c r="E49" s="376"/>
      <c r="F49" s="376"/>
      <c r="G49" s="376"/>
      <c r="H49" s="376"/>
      <c r="I49" s="376"/>
      <c r="J49" s="13">
        <v>0</v>
      </c>
      <c r="K49" s="13">
        <v>0</v>
      </c>
      <c r="L49" s="13">
        <v>0</v>
      </c>
      <c r="M49" s="15">
        <f t="shared" si="43"/>
        <v>0</v>
      </c>
      <c r="N49" s="6"/>
      <c r="P49" s="8">
        <v>4</v>
      </c>
      <c r="Q49" s="7" t="s">
        <v>68</v>
      </c>
      <c r="R49" s="376"/>
      <c r="S49" s="376"/>
      <c r="T49" s="376"/>
      <c r="U49" s="376"/>
      <c r="V49" s="376"/>
      <c r="W49" s="376"/>
      <c r="X49" s="376"/>
      <c r="Y49" s="95">
        <f>'Year 5'!AU49</f>
        <v>0</v>
      </c>
      <c r="Z49" s="13">
        <v>0</v>
      </c>
      <c r="AA49" s="13">
        <v>0</v>
      </c>
      <c r="AB49" s="13">
        <v>0</v>
      </c>
      <c r="AC49" s="60">
        <f>SUM(Z49:AB49)</f>
        <v>0</v>
      </c>
      <c r="AD49" s="61">
        <f t="shared" si="40"/>
        <v>0</v>
      </c>
      <c r="AE49" s="6"/>
      <c r="AG49" s="8">
        <v>4</v>
      </c>
      <c r="AH49" s="7" t="s">
        <v>68</v>
      </c>
      <c r="AI49" s="376"/>
      <c r="AJ49" s="376"/>
      <c r="AK49" s="376"/>
      <c r="AL49" s="376"/>
      <c r="AM49" s="376"/>
      <c r="AN49" s="376"/>
      <c r="AO49" s="376"/>
      <c r="AP49" s="70">
        <f>'Year 5'!AU49</f>
        <v>0</v>
      </c>
      <c r="AQ49" s="13">
        <v>0</v>
      </c>
      <c r="AR49" s="13">
        <v>0</v>
      </c>
      <c r="AS49" s="13">
        <v>0</v>
      </c>
      <c r="AT49" s="44">
        <f t="shared" si="41"/>
        <v>0</v>
      </c>
      <c r="AU49" s="45">
        <f t="shared" si="42"/>
        <v>0</v>
      </c>
    </row>
    <row r="50" spans="1:134" x14ac:dyDescent="0.35">
      <c r="A50" s="8">
        <v>5</v>
      </c>
      <c r="B50" s="7" t="s">
        <v>29</v>
      </c>
      <c r="C50" s="376"/>
      <c r="D50" s="376"/>
      <c r="E50" s="376"/>
      <c r="F50" s="376"/>
      <c r="G50" s="376"/>
      <c r="H50" s="376"/>
      <c r="I50" s="376"/>
      <c r="J50" s="13">
        <v>0</v>
      </c>
      <c r="K50" s="13">
        <v>0</v>
      </c>
      <c r="L50" s="13">
        <v>0</v>
      </c>
      <c r="M50" s="15">
        <f t="shared" si="43"/>
        <v>0</v>
      </c>
      <c r="N50" s="6"/>
      <c r="P50" s="8">
        <v>5</v>
      </c>
      <c r="Q50" s="7" t="s">
        <v>29</v>
      </c>
      <c r="R50" s="376"/>
      <c r="S50" s="376"/>
      <c r="T50" s="376"/>
      <c r="U50" s="376"/>
      <c r="V50" s="376"/>
      <c r="W50" s="376"/>
      <c r="X50" s="376"/>
      <c r="Y50" s="95">
        <f>'Year 5'!AU50</f>
        <v>0</v>
      </c>
      <c r="Z50" s="13">
        <v>0</v>
      </c>
      <c r="AA50" s="13">
        <v>0</v>
      </c>
      <c r="AB50" s="13">
        <v>0</v>
      </c>
      <c r="AC50" s="60">
        <f t="shared" ref="AC50:AC56" si="44">SUM(Z50:AB50)</f>
        <v>0</v>
      </c>
      <c r="AD50" s="61">
        <f t="shared" si="40"/>
        <v>0</v>
      </c>
      <c r="AE50" s="6"/>
      <c r="AG50" s="8">
        <v>5</v>
      </c>
      <c r="AH50" s="7" t="s">
        <v>29</v>
      </c>
      <c r="AI50" s="376"/>
      <c r="AJ50" s="376"/>
      <c r="AK50" s="376"/>
      <c r="AL50" s="376"/>
      <c r="AM50" s="376"/>
      <c r="AN50" s="376"/>
      <c r="AO50" s="376"/>
      <c r="AP50" s="70">
        <f>'Year 5'!AU50</f>
        <v>0</v>
      </c>
      <c r="AQ50" s="13">
        <v>0</v>
      </c>
      <c r="AR50" s="13">
        <v>0</v>
      </c>
      <c r="AS50" s="13">
        <v>0</v>
      </c>
      <c r="AT50" s="44">
        <f t="shared" si="41"/>
        <v>0</v>
      </c>
      <c r="AU50" s="45">
        <f t="shared" si="42"/>
        <v>0</v>
      </c>
    </row>
    <row r="51" spans="1:134" x14ac:dyDescent="0.35">
      <c r="A51" s="8">
        <v>6</v>
      </c>
      <c r="B51" s="7" t="s">
        <v>30</v>
      </c>
      <c r="C51" s="376"/>
      <c r="D51" s="376"/>
      <c r="E51" s="376"/>
      <c r="F51" s="376"/>
      <c r="G51" s="376"/>
      <c r="H51" s="376"/>
      <c r="I51" s="376"/>
      <c r="J51" s="13">
        <v>0</v>
      </c>
      <c r="K51" s="13">
        <v>0</v>
      </c>
      <c r="L51" s="13">
        <v>0</v>
      </c>
      <c r="M51" s="15">
        <f>SUM(J51:L51)</f>
        <v>0</v>
      </c>
      <c r="N51" s="6"/>
      <c r="P51" s="8">
        <v>6</v>
      </c>
      <c r="Q51" s="7" t="s">
        <v>30</v>
      </c>
      <c r="R51" s="376"/>
      <c r="S51" s="376"/>
      <c r="T51" s="376"/>
      <c r="U51" s="376"/>
      <c r="V51" s="376"/>
      <c r="W51" s="376"/>
      <c r="X51" s="376"/>
      <c r="Y51" s="95">
        <f>'Year 5'!AU51</f>
        <v>0</v>
      </c>
      <c r="Z51" s="13">
        <v>0</v>
      </c>
      <c r="AA51" s="13">
        <v>0</v>
      </c>
      <c r="AB51" s="13">
        <v>0</v>
      </c>
      <c r="AC51" s="60">
        <f t="shared" si="44"/>
        <v>0</v>
      </c>
      <c r="AD51" s="61">
        <f t="shared" si="40"/>
        <v>0</v>
      </c>
      <c r="AE51" s="6"/>
      <c r="AG51" s="8">
        <v>6</v>
      </c>
      <c r="AH51" s="7" t="s">
        <v>30</v>
      </c>
      <c r="AI51" s="376"/>
      <c r="AJ51" s="376"/>
      <c r="AK51" s="376"/>
      <c r="AL51" s="376"/>
      <c r="AM51" s="376"/>
      <c r="AN51" s="376"/>
      <c r="AO51" s="376"/>
      <c r="AP51" s="70">
        <f>'Year 5'!AU51</f>
        <v>0</v>
      </c>
      <c r="AQ51" s="13">
        <v>0</v>
      </c>
      <c r="AR51" s="13">
        <v>0</v>
      </c>
      <c r="AS51" s="13">
        <v>0</v>
      </c>
      <c r="AT51" s="44">
        <f>SUM(AQ51:AS51)</f>
        <v>0</v>
      </c>
      <c r="AU51" s="45">
        <f t="shared" si="42"/>
        <v>0</v>
      </c>
    </row>
    <row r="52" spans="1:134" x14ac:dyDescent="0.35">
      <c r="A52" s="8">
        <v>7</v>
      </c>
      <c r="B52" s="7" t="s">
        <v>34</v>
      </c>
      <c r="C52" s="376"/>
      <c r="D52" s="376"/>
      <c r="E52" s="376"/>
      <c r="F52" s="376"/>
      <c r="G52" s="376"/>
      <c r="H52" s="376"/>
      <c r="I52" s="376"/>
      <c r="J52" s="13">
        <v>0</v>
      </c>
      <c r="K52" s="13">
        <v>0</v>
      </c>
      <c r="L52" s="13">
        <v>0</v>
      </c>
      <c r="M52" s="15">
        <f t="shared" si="43"/>
        <v>0</v>
      </c>
      <c r="N52" s="6"/>
      <c r="P52" s="8">
        <v>7</v>
      </c>
      <c r="Q52" s="7" t="s">
        <v>34</v>
      </c>
      <c r="R52" s="376"/>
      <c r="S52" s="376"/>
      <c r="T52" s="376"/>
      <c r="U52" s="376"/>
      <c r="V52" s="376"/>
      <c r="W52" s="376"/>
      <c r="X52" s="376"/>
      <c r="Y52" s="95">
        <f>'Year 5'!AU52</f>
        <v>0</v>
      </c>
      <c r="Z52" s="13">
        <v>0</v>
      </c>
      <c r="AA52" s="13">
        <v>0</v>
      </c>
      <c r="AB52" s="13">
        <v>0</v>
      </c>
      <c r="AC52" s="60">
        <f t="shared" si="44"/>
        <v>0</v>
      </c>
      <c r="AD52" s="61">
        <f t="shared" si="40"/>
        <v>0</v>
      </c>
      <c r="AE52" s="6"/>
      <c r="AG52" s="8">
        <v>7</v>
      </c>
      <c r="AH52" s="7" t="s">
        <v>34</v>
      </c>
      <c r="AI52" s="376"/>
      <c r="AJ52" s="376"/>
      <c r="AK52" s="376"/>
      <c r="AL52" s="376"/>
      <c r="AM52" s="376"/>
      <c r="AN52" s="376"/>
      <c r="AO52" s="376"/>
      <c r="AP52" s="70">
        <f>'Year 5'!AU52</f>
        <v>0</v>
      </c>
      <c r="AQ52" s="13">
        <v>0</v>
      </c>
      <c r="AR52" s="13">
        <v>0</v>
      </c>
      <c r="AS52" s="13">
        <v>0</v>
      </c>
      <c r="AT52" s="44">
        <f t="shared" si="41"/>
        <v>0</v>
      </c>
      <c r="AU52" s="45">
        <f t="shared" si="42"/>
        <v>0</v>
      </c>
    </row>
    <row r="53" spans="1:134" x14ac:dyDescent="0.35">
      <c r="A53" s="8">
        <v>8</v>
      </c>
      <c r="B53" s="7" t="s">
        <v>35</v>
      </c>
      <c r="C53" s="376"/>
      <c r="D53" s="376"/>
      <c r="E53" s="376"/>
      <c r="F53" s="376"/>
      <c r="G53" s="376"/>
      <c r="H53" s="376"/>
      <c r="I53" s="376"/>
      <c r="J53" s="13">
        <v>0</v>
      </c>
      <c r="K53" s="13">
        <v>0</v>
      </c>
      <c r="L53" s="13">
        <v>0</v>
      </c>
      <c r="M53" s="15">
        <f t="shared" si="43"/>
        <v>0</v>
      </c>
      <c r="N53" s="6"/>
      <c r="P53" s="8">
        <v>8</v>
      </c>
      <c r="Q53" s="7" t="s">
        <v>35</v>
      </c>
      <c r="R53" s="376"/>
      <c r="S53" s="376"/>
      <c r="T53" s="376"/>
      <c r="U53" s="376"/>
      <c r="V53" s="376"/>
      <c r="W53" s="376"/>
      <c r="X53" s="376"/>
      <c r="Y53" s="95">
        <f>'Year 5'!AU53</f>
        <v>0</v>
      </c>
      <c r="Z53" s="13">
        <v>0</v>
      </c>
      <c r="AA53" s="13">
        <v>0</v>
      </c>
      <c r="AB53" s="13">
        <v>0</v>
      </c>
      <c r="AC53" s="60">
        <f t="shared" si="44"/>
        <v>0</v>
      </c>
      <c r="AD53" s="61">
        <f t="shared" si="40"/>
        <v>0</v>
      </c>
      <c r="AE53" s="6"/>
      <c r="AG53" s="8">
        <v>8</v>
      </c>
      <c r="AH53" s="7" t="s">
        <v>35</v>
      </c>
      <c r="AI53" s="376"/>
      <c r="AJ53" s="376"/>
      <c r="AK53" s="376"/>
      <c r="AL53" s="376"/>
      <c r="AM53" s="376"/>
      <c r="AN53" s="376"/>
      <c r="AO53" s="376"/>
      <c r="AP53" s="70">
        <f>'Year 5'!AU53</f>
        <v>0</v>
      </c>
      <c r="AQ53" s="13">
        <v>0</v>
      </c>
      <c r="AR53" s="13">
        <v>0</v>
      </c>
      <c r="AS53" s="13">
        <v>0</v>
      </c>
      <c r="AT53" s="44">
        <f t="shared" si="41"/>
        <v>0</v>
      </c>
      <c r="AU53" s="45">
        <f t="shared" si="42"/>
        <v>0</v>
      </c>
    </row>
    <row r="54" spans="1:134" x14ac:dyDescent="0.35">
      <c r="A54" s="8">
        <v>9</v>
      </c>
      <c r="B54" s="7" t="s">
        <v>49</v>
      </c>
      <c r="C54" s="376"/>
      <c r="D54" s="376"/>
      <c r="E54" s="376"/>
      <c r="F54" s="376"/>
      <c r="G54" s="376"/>
      <c r="H54" s="376"/>
      <c r="I54" s="376"/>
      <c r="J54" s="13">
        <v>0</v>
      </c>
      <c r="K54" s="13">
        <v>0</v>
      </c>
      <c r="L54" s="13">
        <v>0</v>
      </c>
      <c r="M54" s="15">
        <f>SUM(J54:L54)</f>
        <v>0</v>
      </c>
      <c r="N54" s="6"/>
      <c r="P54" s="8">
        <v>9</v>
      </c>
      <c r="Q54" s="7" t="s">
        <v>49</v>
      </c>
      <c r="R54" s="376"/>
      <c r="S54" s="376"/>
      <c r="T54" s="376"/>
      <c r="U54" s="376"/>
      <c r="V54" s="376"/>
      <c r="W54" s="376"/>
      <c r="X54" s="376"/>
      <c r="Y54" s="95">
        <f>'Year 5'!AU54</f>
        <v>0</v>
      </c>
      <c r="Z54" s="13">
        <v>0</v>
      </c>
      <c r="AA54" s="13">
        <v>0</v>
      </c>
      <c r="AB54" s="13">
        <v>0</v>
      </c>
      <c r="AC54" s="60">
        <f t="shared" si="44"/>
        <v>0</v>
      </c>
      <c r="AD54" s="61">
        <f t="shared" si="40"/>
        <v>0</v>
      </c>
      <c r="AE54" s="6"/>
      <c r="AG54" s="8">
        <v>9</v>
      </c>
      <c r="AH54" s="7" t="s">
        <v>49</v>
      </c>
      <c r="AI54" s="376"/>
      <c r="AJ54" s="376"/>
      <c r="AK54" s="376"/>
      <c r="AL54" s="376"/>
      <c r="AM54" s="376"/>
      <c r="AN54" s="376"/>
      <c r="AO54" s="376"/>
      <c r="AP54" s="70">
        <f>'Year 5'!AU54</f>
        <v>0</v>
      </c>
      <c r="AQ54" s="13">
        <v>0</v>
      </c>
      <c r="AR54" s="13">
        <v>0</v>
      </c>
      <c r="AS54" s="13">
        <v>0</v>
      </c>
      <c r="AT54" s="44">
        <f t="shared" si="41"/>
        <v>0</v>
      </c>
      <c r="AU54" s="45">
        <f t="shared" si="42"/>
        <v>0</v>
      </c>
    </row>
    <row r="55" spans="1:134" x14ac:dyDescent="0.35">
      <c r="A55" s="8">
        <v>10</v>
      </c>
      <c r="B55" s="77" t="s">
        <v>198</v>
      </c>
      <c r="C55" s="471"/>
      <c r="D55" s="471"/>
      <c r="E55" s="471"/>
      <c r="F55" s="471"/>
      <c r="G55" s="471"/>
      <c r="H55" s="471"/>
      <c r="I55" s="471"/>
      <c r="J55" s="13">
        <v>0</v>
      </c>
      <c r="K55" s="13">
        <v>0</v>
      </c>
      <c r="L55" s="13">
        <v>0</v>
      </c>
      <c r="M55" s="15">
        <f t="shared" si="43"/>
        <v>0</v>
      </c>
      <c r="N55" s="6"/>
      <c r="P55" s="8">
        <v>10</v>
      </c>
      <c r="Q55" s="77" t="s">
        <v>198</v>
      </c>
      <c r="R55" s="471"/>
      <c r="S55" s="471"/>
      <c r="T55" s="471"/>
      <c r="U55" s="471"/>
      <c r="V55" s="471"/>
      <c r="W55" s="471"/>
      <c r="X55" s="471"/>
      <c r="Y55" s="95">
        <f>'Year 5'!AU55</f>
        <v>0</v>
      </c>
      <c r="Z55" s="13">
        <v>0</v>
      </c>
      <c r="AA55" s="13">
        <v>0</v>
      </c>
      <c r="AB55" s="13">
        <v>0</v>
      </c>
      <c r="AC55" s="60">
        <f t="shared" si="44"/>
        <v>0</v>
      </c>
      <c r="AD55" s="61">
        <f t="shared" si="40"/>
        <v>0</v>
      </c>
      <c r="AE55" s="6"/>
      <c r="AG55" s="8">
        <v>10</v>
      </c>
      <c r="AH55" s="77" t="s">
        <v>198</v>
      </c>
      <c r="AI55" s="471"/>
      <c r="AJ55" s="471"/>
      <c r="AK55" s="471"/>
      <c r="AL55" s="471"/>
      <c r="AM55" s="471"/>
      <c r="AN55" s="471"/>
      <c r="AO55" s="471"/>
      <c r="AP55" s="70">
        <f>'Year 5'!AU55</f>
        <v>0</v>
      </c>
      <c r="AQ55" s="13">
        <v>0</v>
      </c>
      <c r="AR55" s="13">
        <v>0</v>
      </c>
      <c r="AS55" s="13">
        <v>0</v>
      </c>
      <c r="AT55" s="44">
        <f t="shared" si="41"/>
        <v>0</v>
      </c>
      <c r="AU55" s="45">
        <f t="shared" si="42"/>
        <v>0</v>
      </c>
    </row>
    <row r="56" spans="1:134" x14ac:dyDescent="0.35">
      <c r="A56" s="8">
        <v>11</v>
      </c>
      <c r="B56" s="77" t="s">
        <v>198</v>
      </c>
      <c r="C56" s="471"/>
      <c r="D56" s="471"/>
      <c r="E56" s="471"/>
      <c r="F56" s="471"/>
      <c r="G56" s="471"/>
      <c r="H56" s="471"/>
      <c r="I56" s="471"/>
      <c r="J56" s="13">
        <v>0</v>
      </c>
      <c r="K56" s="13">
        <v>0</v>
      </c>
      <c r="L56" s="13">
        <v>0</v>
      </c>
      <c r="M56" s="15">
        <f t="shared" si="43"/>
        <v>0</v>
      </c>
      <c r="N56" s="6"/>
      <c r="P56" s="8">
        <v>11</v>
      </c>
      <c r="Q56" s="77" t="s">
        <v>198</v>
      </c>
      <c r="R56" s="471"/>
      <c r="S56" s="471"/>
      <c r="T56" s="471"/>
      <c r="U56" s="471"/>
      <c r="V56" s="471"/>
      <c r="W56" s="471"/>
      <c r="X56" s="471"/>
      <c r="Y56" s="95">
        <f>'Year 5'!AU56</f>
        <v>0</v>
      </c>
      <c r="Z56" s="13">
        <v>0</v>
      </c>
      <c r="AA56" s="13">
        <v>0</v>
      </c>
      <c r="AB56" s="13">
        <v>0</v>
      </c>
      <c r="AC56" s="60">
        <f t="shared" si="44"/>
        <v>0</v>
      </c>
      <c r="AD56" s="61">
        <f t="shared" si="40"/>
        <v>0</v>
      </c>
      <c r="AE56" s="6"/>
      <c r="AG56" s="8">
        <v>11</v>
      </c>
      <c r="AH56" s="77" t="s">
        <v>198</v>
      </c>
      <c r="AI56" s="471"/>
      <c r="AJ56" s="471"/>
      <c r="AK56" s="471"/>
      <c r="AL56" s="471"/>
      <c r="AM56" s="471"/>
      <c r="AN56" s="471"/>
      <c r="AO56" s="471"/>
      <c r="AP56" s="70">
        <f>'Year 5'!AU56</f>
        <v>0</v>
      </c>
      <c r="AQ56" s="13">
        <v>0</v>
      </c>
      <c r="AR56" s="13">
        <v>0</v>
      </c>
      <c r="AS56" s="13">
        <v>0</v>
      </c>
      <c r="AT56" s="44">
        <f t="shared" si="41"/>
        <v>0</v>
      </c>
      <c r="AU56" s="45">
        <f t="shared" si="42"/>
        <v>0</v>
      </c>
    </row>
    <row r="57" spans="1:134" ht="16" thickBot="1" x14ac:dyDescent="0.4">
      <c r="A57" s="379" t="s">
        <v>36</v>
      </c>
      <c r="B57" s="380"/>
      <c r="C57" s="380"/>
      <c r="D57" s="380"/>
      <c r="E57" s="380"/>
      <c r="F57" s="380"/>
      <c r="G57" s="380"/>
      <c r="H57" s="380"/>
      <c r="I57" s="380"/>
      <c r="J57" s="22">
        <f>SUM(J46:J56)</f>
        <v>0</v>
      </c>
      <c r="K57" s="22">
        <f t="shared" ref="K57:L57" si="45">SUM(K46:K56)</f>
        <v>0</v>
      </c>
      <c r="L57" s="22">
        <f t="shared" si="45"/>
        <v>0</v>
      </c>
      <c r="M57" s="16">
        <f t="shared" si="43"/>
        <v>0</v>
      </c>
      <c r="N57" s="6"/>
      <c r="P57" s="379" t="s">
        <v>36</v>
      </c>
      <c r="Q57" s="380"/>
      <c r="R57" s="380"/>
      <c r="S57" s="380"/>
      <c r="T57" s="380"/>
      <c r="U57" s="380"/>
      <c r="V57" s="380"/>
      <c r="W57" s="380"/>
      <c r="X57" s="380"/>
      <c r="Y57" s="67">
        <f>SUM(Y46:Y56)</f>
        <v>0</v>
      </c>
      <c r="Z57" s="67">
        <f>SUM(Z46:Z56)</f>
        <v>0</v>
      </c>
      <c r="AA57" s="67">
        <f t="shared" ref="AA57:AD57" si="46">SUM(AA46:AA56)</f>
        <v>0</v>
      </c>
      <c r="AB57" s="67">
        <f t="shared" si="46"/>
        <v>0</v>
      </c>
      <c r="AC57" s="67">
        <f t="shared" si="46"/>
        <v>0</v>
      </c>
      <c r="AD57" s="59">
        <f t="shared" si="46"/>
        <v>0</v>
      </c>
      <c r="AE57" s="6"/>
      <c r="AG57" s="379" t="s">
        <v>36</v>
      </c>
      <c r="AH57" s="380"/>
      <c r="AI57" s="380"/>
      <c r="AJ57" s="380"/>
      <c r="AK57" s="380"/>
      <c r="AL57" s="380"/>
      <c r="AM57" s="380"/>
      <c r="AN57" s="380"/>
      <c r="AO57" s="380"/>
      <c r="AP57" s="42">
        <f>SUM(AP46:AP56)</f>
        <v>0</v>
      </c>
      <c r="AQ57" s="42">
        <f t="shared" ref="AQ57:AT57" si="47">SUM(AQ46:AQ56)</f>
        <v>0</v>
      </c>
      <c r="AR57" s="42">
        <f t="shared" si="47"/>
        <v>0</v>
      </c>
      <c r="AS57" s="42">
        <f t="shared" si="47"/>
        <v>0</v>
      </c>
      <c r="AT57" s="42">
        <f t="shared" si="47"/>
        <v>0</v>
      </c>
      <c r="AU57" s="43">
        <f t="shared" si="42"/>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83" t="s">
        <v>67</v>
      </c>
      <c r="B59" s="384"/>
      <c r="C59" s="384"/>
      <c r="D59" s="384"/>
      <c r="E59" s="384"/>
      <c r="F59" s="384"/>
      <c r="G59" s="384"/>
      <c r="H59" s="384"/>
      <c r="I59" s="384"/>
      <c r="J59" s="33" t="s">
        <v>17</v>
      </c>
      <c r="K59" s="33" t="s">
        <v>15</v>
      </c>
      <c r="L59" s="33" t="s">
        <v>16</v>
      </c>
      <c r="M59" s="106" t="s">
        <v>18</v>
      </c>
      <c r="N59" s="32"/>
      <c r="O59" s="21"/>
      <c r="P59" s="383" t="s">
        <v>67</v>
      </c>
      <c r="Q59" s="384"/>
      <c r="R59" s="384"/>
      <c r="S59" s="384"/>
      <c r="T59" s="384"/>
      <c r="U59" s="384"/>
      <c r="V59" s="384"/>
      <c r="W59" s="384"/>
      <c r="X59" s="384"/>
      <c r="Y59" s="102" t="s">
        <v>258</v>
      </c>
      <c r="Z59" s="33" t="s">
        <v>73</v>
      </c>
      <c r="AA59" s="33" t="s">
        <v>15</v>
      </c>
      <c r="AB59" s="33" t="s">
        <v>16</v>
      </c>
      <c r="AC59" s="99" t="s">
        <v>18</v>
      </c>
      <c r="AD59" s="39" t="s">
        <v>109</v>
      </c>
      <c r="AE59" s="32"/>
      <c r="AF59" s="21"/>
      <c r="AG59" s="383" t="s">
        <v>67</v>
      </c>
      <c r="AH59" s="384"/>
      <c r="AI59" s="384"/>
      <c r="AJ59" s="384"/>
      <c r="AK59" s="384"/>
      <c r="AL59" s="384"/>
      <c r="AM59" s="384"/>
      <c r="AN59" s="384"/>
      <c r="AO59" s="384"/>
      <c r="AP59" s="102" t="s">
        <v>258</v>
      </c>
      <c r="AQ59" s="33" t="s">
        <v>204</v>
      </c>
      <c r="AR59" s="33" t="s">
        <v>15</v>
      </c>
      <c r="AS59" s="33" t="s">
        <v>16</v>
      </c>
      <c r="AT59" s="99" t="s">
        <v>206</v>
      </c>
      <c r="AU59" s="39" t="s">
        <v>261</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9">
        <f>'Subaward 1'!$C$3</f>
        <v>0</v>
      </c>
      <c r="C60" s="399"/>
      <c r="D60" s="399"/>
      <c r="E60" s="399"/>
      <c r="F60" s="399"/>
      <c r="G60" s="399"/>
      <c r="H60" s="399"/>
      <c r="I60" s="399"/>
      <c r="J60" s="17">
        <f>'Subaward 1'!$D$484</f>
        <v>0</v>
      </c>
      <c r="K60" s="17">
        <f>'Subaward 1'!$D$485</f>
        <v>0</v>
      </c>
      <c r="L60" s="17">
        <f>'Subaward 1'!$D$486</f>
        <v>0</v>
      </c>
      <c r="M60" s="15">
        <f t="shared" ref="M60:M70" si="48">SUM(J60:L60)</f>
        <v>0</v>
      </c>
      <c r="N60" s="6"/>
      <c r="O60" s="3"/>
      <c r="P60" s="11">
        <v>1</v>
      </c>
      <c r="Q60" s="393">
        <f>'Subaward 1'!$C$3</f>
        <v>0</v>
      </c>
      <c r="R60" s="393"/>
      <c r="S60" s="393"/>
      <c r="T60" s="393"/>
      <c r="U60" s="393"/>
      <c r="V60" s="393"/>
      <c r="W60" s="393"/>
      <c r="X60" s="393"/>
      <c r="Y60" s="95">
        <f>'Year 5'!$AU$60</f>
        <v>0</v>
      </c>
      <c r="Z60" s="64">
        <f>'Subaward 1'!$S$484</f>
        <v>0</v>
      </c>
      <c r="AA60" s="64">
        <f>'Subaward 1'!$S$485</f>
        <v>0</v>
      </c>
      <c r="AB60" s="64">
        <f>'Subaward 1'!$S$486</f>
        <v>0</v>
      </c>
      <c r="AC60" s="60">
        <f t="shared" ref="AC60:AC69" si="49">SUM(Z60:AB60)</f>
        <v>0</v>
      </c>
      <c r="AD60" s="61">
        <f t="shared" ref="AD60:AD69" si="50">M60-AC60</f>
        <v>0</v>
      </c>
      <c r="AE60" s="6"/>
      <c r="AF60" s="3"/>
      <c r="AG60" s="11">
        <v>1</v>
      </c>
      <c r="AH60" s="400">
        <f>'Subaward 1'!$C$3</f>
        <v>0</v>
      </c>
      <c r="AI60" s="400"/>
      <c r="AJ60" s="400"/>
      <c r="AK60" s="400"/>
      <c r="AL60" s="400"/>
      <c r="AM60" s="400"/>
      <c r="AN60" s="400"/>
      <c r="AO60" s="400"/>
      <c r="AP60" s="70">
        <f>'Year 5'!$AU$60</f>
        <v>0</v>
      </c>
      <c r="AQ60" s="52">
        <f>'Subaward 1'!$AI$484</f>
        <v>0</v>
      </c>
      <c r="AR60" s="52">
        <f>'Subaward 1'!$AI$485</f>
        <v>0</v>
      </c>
      <c r="AS60" s="52">
        <f>'Subaward 1'!$AI$486</f>
        <v>0</v>
      </c>
      <c r="AT60" s="44">
        <f t="shared" ref="AT60:AT69" si="51">SUM(AQ60:AS60)</f>
        <v>0</v>
      </c>
      <c r="AU60" s="45">
        <f t="shared" ref="AU60:AU70" si="52">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9">
        <f>'Subaward 2'!$C$3</f>
        <v>0</v>
      </c>
      <c r="C61" s="399"/>
      <c r="D61" s="399"/>
      <c r="E61" s="399"/>
      <c r="F61" s="399"/>
      <c r="G61" s="399"/>
      <c r="H61" s="399"/>
      <c r="I61" s="399"/>
      <c r="J61" s="17">
        <f>'Subaward 2'!$D$484</f>
        <v>0</v>
      </c>
      <c r="K61" s="17">
        <f>'Subaward 2'!$D$485</f>
        <v>0</v>
      </c>
      <c r="L61" s="17">
        <f>'Subaward 2'!$D$486</f>
        <v>0</v>
      </c>
      <c r="M61" s="15">
        <f t="shared" si="48"/>
        <v>0</v>
      </c>
      <c r="N61" s="6"/>
      <c r="O61" s="3"/>
      <c r="P61" s="11">
        <v>2</v>
      </c>
      <c r="Q61" s="393">
        <f>'Subaward 2'!$C$3</f>
        <v>0</v>
      </c>
      <c r="R61" s="393"/>
      <c r="S61" s="393"/>
      <c r="T61" s="393"/>
      <c r="U61" s="393"/>
      <c r="V61" s="393"/>
      <c r="W61" s="393"/>
      <c r="X61" s="393"/>
      <c r="Y61" s="95">
        <f>'Year 5'!$AU$60</f>
        <v>0</v>
      </c>
      <c r="Z61" s="64">
        <f>'Subaward 2'!$S$484</f>
        <v>0</v>
      </c>
      <c r="AA61" s="64">
        <f>'Subaward 2'!$S$485</f>
        <v>0</v>
      </c>
      <c r="AB61" s="64">
        <f>'Subaward 2'!$S$486</f>
        <v>0</v>
      </c>
      <c r="AC61" s="60">
        <f t="shared" si="49"/>
        <v>0</v>
      </c>
      <c r="AD61" s="61">
        <f t="shared" si="50"/>
        <v>0</v>
      </c>
      <c r="AE61" s="6"/>
      <c r="AF61" s="3"/>
      <c r="AG61" s="11">
        <v>2</v>
      </c>
      <c r="AH61" s="400">
        <f>'Subaward 2'!$C$3</f>
        <v>0</v>
      </c>
      <c r="AI61" s="400"/>
      <c r="AJ61" s="400"/>
      <c r="AK61" s="400"/>
      <c r="AL61" s="400"/>
      <c r="AM61" s="400"/>
      <c r="AN61" s="400"/>
      <c r="AO61" s="400"/>
      <c r="AP61" s="70">
        <f>'Year 5'!$AU$60</f>
        <v>0</v>
      </c>
      <c r="AQ61" s="52">
        <f>'Subaward 2'!$AI$484</f>
        <v>0</v>
      </c>
      <c r="AR61" s="52">
        <f>'Subaward 2'!$AI$485</f>
        <v>0</v>
      </c>
      <c r="AS61" s="52">
        <f>'Subaward 2'!$AI$486</f>
        <v>0</v>
      </c>
      <c r="AT61" s="44">
        <f t="shared" si="51"/>
        <v>0</v>
      </c>
      <c r="AU61" s="45">
        <f t="shared" si="52"/>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9">
        <f>'Subaward 3'!$C$3</f>
        <v>0</v>
      </c>
      <c r="C62" s="399"/>
      <c r="D62" s="399"/>
      <c r="E62" s="399"/>
      <c r="F62" s="399"/>
      <c r="G62" s="399"/>
      <c r="H62" s="399"/>
      <c r="I62" s="399"/>
      <c r="J62" s="17">
        <f>'Subaward 3'!$D$484</f>
        <v>0</v>
      </c>
      <c r="K62" s="17">
        <f>'Subaward 3'!$D$485</f>
        <v>0</v>
      </c>
      <c r="L62" s="17">
        <f>'Subaward 3'!$D$486</f>
        <v>0</v>
      </c>
      <c r="M62" s="15">
        <f t="shared" si="48"/>
        <v>0</v>
      </c>
      <c r="N62" s="6"/>
      <c r="O62" s="3"/>
      <c r="P62" s="11">
        <v>3</v>
      </c>
      <c r="Q62" s="393">
        <f>'Subaward 3'!$C$3</f>
        <v>0</v>
      </c>
      <c r="R62" s="393"/>
      <c r="S62" s="393"/>
      <c r="T62" s="393"/>
      <c r="U62" s="393"/>
      <c r="V62" s="393"/>
      <c r="W62" s="393"/>
      <c r="X62" s="393"/>
      <c r="Y62" s="95">
        <f>'Year 5'!$AU$60</f>
        <v>0</v>
      </c>
      <c r="Z62" s="64">
        <f>'Subaward 3'!$S$484</f>
        <v>0</v>
      </c>
      <c r="AA62" s="64">
        <f>'Subaward 3'!$S$485</f>
        <v>0</v>
      </c>
      <c r="AB62" s="64">
        <f>'Subaward 3'!$S$486</f>
        <v>0</v>
      </c>
      <c r="AC62" s="60">
        <f t="shared" si="49"/>
        <v>0</v>
      </c>
      <c r="AD62" s="61">
        <f t="shared" si="50"/>
        <v>0</v>
      </c>
      <c r="AE62" s="6"/>
      <c r="AF62" s="3"/>
      <c r="AG62" s="11">
        <v>3</v>
      </c>
      <c r="AH62" s="400">
        <f>'Subaward 3'!$C$3</f>
        <v>0</v>
      </c>
      <c r="AI62" s="400"/>
      <c r="AJ62" s="400"/>
      <c r="AK62" s="400"/>
      <c r="AL62" s="400"/>
      <c r="AM62" s="400"/>
      <c r="AN62" s="400"/>
      <c r="AO62" s="400"/>
      <c r="AP62" s="70">
        <f>'Year 5'!$AU$60</f>
        <v>0</v>
      </c>
      <c r="AQ62" s="52">
        <f>'Subaward 3'!$AI$484</f>
        <v>0</v>
      </c>
      <c r="AR62" s="52">
        <f>'Subaward 3'!$AI$485</f>
        <v>0</v>
      </c>
      <c r="AS62" s="52">
        <f>'Subaward 3'!$AI$486</f>
        <v>0</v>
      </c>
      <c r="AT62" s="44">
        <f t="shared" si="51"/>
        <v>0</v>
      </c>
      <c r="AU62" s="45">
        <f t="shared" si="52"/>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9">
        <f>'Subaward 4'!$C$3</f>
        <v>0</v>
      </c>
      <c r="C63" s="399"/>
      <c r="D63" s="399"/>
      <c r="E63" s="399"/>
      <c r="F63" s="399"/>
      <c r="G63" s="399"/>
      <c r="H63" s="399"/>
      <c r="I63" s="399"/>
      <c r="J63" s="17">
        <f>'Subaward 4'!$D$484</f>
        <v>0</v>
      </c>
      <c r="K63" s="17">
        <f>'Subaward 4'!$D$485</f>
        <v>0</v>
      </c>
      <c r="L63" s="17">
        <f>'Subaward 4'!$D$486</f>
        <v>0</v>
      </c>
      <c r="M63" s="15">
        <f t="shared" si="48"/>
        <v>0</v>
      </c>
      <c r="N63" s="6"/>
      <c r="O63" s="3"/>
      <c r="P63" s="11">
        <v>4</v>
      </c>
      <c r="Q63" s="393">
        <f>'Subaward 4'!$C$3</f>
        <v>0</v>
      </c>
      <c r="R63" s="393"/>
      <c r="S63" s="393"/>
      <c r="T63" s="393"/>
      <c r="U63" s="393"/>
      <c r="V63" s="393"/>
      <c r="W63" s="393"/>
      <c r="X63" s="393"/>
      <c r="Y63" s="95">
        <f>'Year 5'!$AU$60</f>
        <v>0</v>
      </c>
      <c r="Z63" s="64">
        <f>'Subaward 4'!$S$484</f>
        <v>0</v>
      </c>
      <c r="AA63" s="64">
        <f>'Subaward 4'!$S$485</f>
        <v>0</v>
      </c>
      <c r="AB63" s="64">
        <f>'Subaward 4'!$S$486</f>
        <v>0</v>
      </c>
      <c r="AC63" s="60">
        <f t="shared" si="49"/>
        <v>0</v>
      </c>
      <c r="AD63" s="61">
        <f t="shared" si="50"/>
        <v>0</v>
      </c>
      <c r="AE63" s="6"/>
      <c r="AF63" s="3"/>
      <c r="AG63" s="11">
        <v>4</v>
      </c>
      <c r="AH63" s="400">
        <f>'Subaward 4'!$C$3</f>
        <v>0</v>
      </c>
      <c r="AI63" s="400"/>
      <c r="AJ63" s="400"/>
      <c r="AK63" s="400"/>
      <c r="AL63" s="400"/>
      <c r="AM63" s="400"/>
      <c r="AN63" s="400"/>
      <c r="AO63" s="400"/>
      <c r="AP63" s="70">
        <f>'Year 5'!$AU$60</f>
        <v>0</v>
      </c>
      <c r="AQ63" s="52">
        <f>'Subaward 4'!$AI$484</f>
        <v>0</v>
      </c>
      <c r="AR63" s="52">
        <f>'Subaward 4'!$AI$485</f>
        <v>0</v>
      </c>
      <c r="AS63" s="52">
        <f>'Subaward 4'!$AI$486</f>
        <v>0</v>
      </c>
      <c r="AT63" s="44">
        <f t="shared" si="51"/>
        <v>0</v>
      </c>
      <c r="AU63" s="45">
        <f t="shared" si="52"/>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9">
        <f>'Subaward 5'!$C$3</f>
        <v>0</v>
      </c>
      <c r="C64" s="399"/>
      <c r="D64" s="399"/>
      <c r="E64" s="399"/>
      <c r="F64" s="399"/>
      <c r="G64" s="399"/>
      <c r="H64" s="399"/>
      <c r="I64" s="399"/>
      <c r="J64" s="17">
        <f>'Subaward 5'!$D$484</f>
        <v>0</v>
      </c>
      <c r="K64" s="17">
        <f>'Subaward 5'!$D$485</f>
        <v>0</v>
      </c>
      <c r="L64" s="17">
        <f>'Subaward 5'!$D$486</f>
        <v>0</v>
      </c>
      <c r="M64" s="15">
        <f t="shared" si="48"/>
        <v>0</v>
      </c>
      <c r="N64" s="6"/>
      <c r="O64" s="3"/>
      <c r="P64" s="11">
        <v>5</v>
      </c>
      <c r="Q64" s="393">
        <f>'Subaward 5'!$C$3</f>
        <v>0</v>
      </c>
      <c r="R64" s="393"/>
      <c r="S64" s="393"/>
      <c r="T64" s="393"/>
      <c r="U64" s="393"/>
      <c r="V64" s="393"/>
      <c r="W64" s="393"/>
      <c r="X64" s="393"/>
      <c r="Y64" s="95">
        <f>'Year 5'!$AU$60</f>
        <v>0</v>
      </c>
      <c r="Z64" s="64">
        <f>'Subaward 5'!$S$484</f>
        <v>0</v>
      </c>
      <c r="AA64" s="64">
        <f>'Subaward 5'!$S$485</f>
        <v>0</v>
      </c>
      <c r="AB64" s="64">
        <f>'Subaward 5'!$S$486</f>
        <v>0</v>
      </c>
      <c r="AC64" s="60">
        <f t="shared" si="49"/>
        <v>0</v>
      </c>
      <c r="AD64" s="61">
        <f t="shared" si="50"/>
        <v>0</v>
      </c>
      <c r="AE64" s="6"/>
      <c r="AF64" s="3"/>
      <c r="AG64" s="11">
        <v>5</v>
      </c>
      <c r="AH64" s="400">
        <f>'Subaward 5'!$C$3</f>
        <v>0</v>
      </c>
      <c r="AI64" s="400"/>
      <c r="AJ64" s="400"/>
      <c r="AK64" s="400"/>
      <c r="AL64" s="400"/>
      <c r="AM64" s="400"/>
      <c r="AN64" s="400"/>
      <c r="AO64" s="400"/>
      <c r="AP64" s="70">
        <f>'Year 5'!$AU$60</f>
        <v>0</v>
      </c>
      <c r="AQ64" s="52">
        <f>'Subaward 5'!$AI$484</f>
        <v>0</v>
      </c>
      <c r="AR64" s="52">
        <f>'Subaward 5'!$AI$485</f>
        <v>0</v>
      </c>
      <c r="AS64" s="52">
        <f>'Subaward 5'!$AI$486</f>
        <v>0</v>
      </c>
      <c r="AT64" s="44">
        <f t="shared" si="51"/>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9">
        <f>'Subaward 6'!$C$3</f>
        <v>0</v>
      </c>
      <c r="C65" s="399"/>
      <c r="D65" s="399"/>
      <c r="E65" s="399"/>
      <c r="F65" s="399"/>
      <c r="G65" s="399"/>
      <c r="H65" s="399"/>
      <c r="I65" s="399"/>
      <c r="J65" s="17">
        <f>'Subaward 6'!$D$484</f>
        <v>0</v>
      </c>
      <c r="K65" s="17">
        <f>'Subaward 6'!$D$485</f>
        <v>0</v>
      </c>
      <c r="L65" s="17">
        <f>'Subaward 6'!$D$486</f>
        <v>0</v>
      </c>
      <c r="M65" s="15">
        <f t="shared" si="48"/>
        <v>0</v>
      </c>
      <c r="N65" s="6"/>
      <c r="O65" s="3"/>
      <c r="P65" s="11">
        <v>6</v>
      </c>
      <c r="Q65" s="393">
        <f>'Subaward 6'!$C$3</f>
        <v>0</v>
      </c>
      <c r="R65" s="393"/>
      <c r="S65" s="393"/>
      <c r="T65" s="393"/>
      <c r="U65" s="393"/>
      <c r="V65" s="393"/>
      <c r="W65" s="393"/>
      <c r="X65" s="393"/>
      <c r="Y65" s="95">
        <f>'Year 5'!$AU$60</f>
        <v>0</v>
      </c>
      <c r="Z65" s="64">
        <f>'Subaward 6'!$S$484</f>
        <v>0</v>
      </c>
      <c r="AA65" s="64">
        <f>'Subaward 6'!$S$485</f>
        <v>0</v>
      </c>
      <c r="AB65" s="64">
        <f>'Subaward 6'!$S$486</f>
        <v>0</v>
      </c>
      <c r="AC65" s="60">
        <f t="shared" si="49"/>
        <v>0</v>
      </c>
      <c r="AD65" s="61">
        <f t="shared" si="50"/>
        <v>0</v>
      </c>
      <c r="AE65" s="6"/>
      <c r="AF65" s="3"/>
      <c r="AG65" s="11">
        <v>6</v>
      </c>
      <c r="AH65" s="400">
        <f>'Subaward 6'!$C$3</f>
        <v>0</v>
      </c>
      <c r="AI65" s="400"/>
      <c r="AJ65" s="400"/>
      <c r="AK65" s="400"/>
      <c r="AL65" s="400"/>
      <c r="AM65" s="400"/>
      <c r="AN65" s="400"/>
      <c r="AO65" s="400"/>
      <c r="AP65" s="70">
        <f>'Year 5'!$AU$60</f>
        <v>0</v>
      </c>
      <c r="AQ65" s="52">
        <f>'Subaward 6'!$AI$484</f>
        <v>0</v>
      </c>
      <c r="AR65" s="52">
        <f>'Subaward 6'!$AI$485</f>
        <v>0</v>
      </c>
      <c r="AS65" s="52">
        <f>'Subaward 6'!$AI$486</f>
        <v>0</v>
      </c>
      <c r="AT65" s="44">
        <f t="shared" si="51"/>
        <v>0</v>
      </c>
      <c r="AU65" s="45">
        <f>IF($S$81&lt;&gt;0, AC65+AP65-AT65, M65+AP65-AT65)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9">
        <f>'Subaward 7'!$C$3</f>
        <v>0</v>
      </c>
      <c r="C66" s="399"/>
      <c r="D66" s="399"/>
      <c r="E66" s="399"/>
      <c r="F66" s="399"/>
      <c r="G66" s="399"/>
      <c r="H66" s="399"/>
      <c r="I66" s="399"/>
      <c r="J66" s="17">
        <f>'Subaward 7'!$D$484</f>
        <v>0</v>
      </c>
      <c r="K66" s="17">
        <f>'Subaward 7'!$D$485</f>
        <v>0</v>
      </c>
      <c r="L66" s="17">
        <f>'Subaward 7'!$D$486</f>
        <v>0</v>
      </c>
      <c r="M66" s="15">
        <f t="shared" si="48"/>
        <v>0</v>
      </c>
      <c r="N66" s="6"/>
      <c r="O66" s="3"/>
      <c r="P66" s="11">
        <v>7</v>
      </c>
      <c r="Q66" s="393">
        <f>'Subaward 7'!$C$3</f>
        <v>0</v>
      </c>
      <c r="R66" s="393"/>
      <c r="S66" s="393"/>
      <c r="T66" s="393"/>
      <c r="U66" s="393"/>
      <c r="V66" s="393"/>
      <c r="W66" s="393"/>
      <c r="X66" s="393"/>
      <c r="Y66" s="95">
        <f>'Year 5'!$AU$60</f>
        <v>0</v>
      </c>
      <c r="Z66" s="64">
        <f>'Subaward 7'!$S$484</f>
        <v>0</v>
      </c>
      <c r="AA66" s="64">
        <f>'Subaward 7'!$S$485</f>
        <v>0</v>
      </c>
      <c r="AB66" s="64">
        <f>'Subaward 7'!$S$486</f>
        <v>0</v>
      </c>
      <c r="AC66" s="60">
        <f t="shared" si="49"/>
        <v>0</v>
      </c>
      <c r="AD66" s="61">
        <f t="shared" si="50"/>
        <v>0</v>
      </c>
      <c r="AE66" s="6"/>
      <c r="AF66" s="3"/>
      <c r="AG66" s="11">
        <v>7</v>
      </c>
      <c r="AH66" s="400">
        <f>'Subaward 7'!$C$3</f>
        <v>0</v>
      </c>
      <c r="AI66" s="400"/>
      <c r="AJ66" s="400"/>
      <c r="AK66" s="400"/>
      <c r="AL66" s="400"/>
      <c r="AM66" s="400"/>
      <c r="AN66" s="400"/>
      <c r="AO66" s="400"/>
      <c r="AP66" s="70">
        <f>'Year 5'!$AU$60</f>
        <v>0</v>
      </c>
      <c r="AQ66" s="52">
        <f>'Subaward 7'!$AI$484</f>
        <v>0</v>
      </c>
      <c r="AR66" s="52">
        <f>'Subaward 7'!$AI$485</f>
        <v>0</v>
      </c>
      <c r="AS66" s="52">
        <f>'Subaward 7'!$AI$486</f>
        <v>0</v>
      </c>
      <c r="AT66" s="44">
        <f t="shared" si="51"/>
        <v>0</v>
      </c>
      <c r="AU66" s="45">
        <f t="shared" si="52"/>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9">
        <f>'Subaward 8'!$C$3</f>
        <v>0</v>
      </c>
      <c r="C67" s="399"/>
      <c r="D67" s="399"/>
      <c r="E67" s="399"/>
      <c r="F67" s="399"/>
      <c r="G67" s="399"/>
      <c r="H67" s="399"/>
      <c r="I67" s="399"/>
      <c r="J67" s="17">
        <f>'Subaward 8'!$D$484</f>
        <v>0</v>
      </c>
      <c r="K67" s="17">
        <f>'Subaward 8'!$D$485</f>
        <v>0</v>
      </c>
      <c r="L67" s="17">
        <f>'Subaward 8'!$D$486</f>
        <v>0</v>
      </c>
      <c r="M67" s="15">
        <f t="shared" si="48"/>
        <v>0</v>
      </c>
      <c r="N67" s="6"/>
      <c r="O67" s="3"/>
      <c r="P67" s="11">
        <v>8</v>
      </c>
      <c r="Q67" s="393">
        <f>'Subaward 8'!$C$3</f>
        <v>0</v>
      </c>
      <c r="R67" s="393"/>
      <c r="S67" s="393"/>
      <c r="T67" s="393"/>
      <c r="U67" s="393"/>
      <c r="V67" s="393"/>
      <c r="W67" s="393"/>
      <c r="X67" s="393"/>
      <c r="Y67" s="95">
        <f>'Year 5'!$AU$60</f>
        <v>0</v>
      </c>
      <c r="Z67" s="64">
        <f>'Subaward 8'!$S$484</f>
        <v>0</v>
      </c>
      <c r="AA67" s="64">
        <f>'Subaward 8'!$S$485</f>
        <v>0</v>
      </c>
      <c r="AB67" s="64">
        <f>'Subaward 8'!$S$486</f>
        <v>0</v>
      </c>
      <c r="AC67" s="60">
        <f t="shared" si="49"/>
        <v>0</v>
      </c>
      <c r="AD67" s="61">
        <f t="shared" si="50"/>
        <v>0</v>
      </c>
      <c r="AE67" s="6"/>
      <c r="AF67" s="3"/>
      <c r="AG67" s="11">
        <v>8</v>
      </c>
      <c r="AH67" s="400">
        <f>'Subaward 8'!$C$3</f>
        <v>0</v>
      </c>
      <c r="AI67" s="400"/>
      <c r="AJ67" s="400"/>
      <c r="AK67" s="400"/>
      <c r="AL67" s="400"/>
      <c r="AM67" s="400"/>
      <c r="AN67" s="400"/>
      <c r="AO67" s="400"/>
      <c r="AP67" s="70">
        <f>'Year 5'!$AU$60</f>
        <v>0</v>
      </c>
      <c r="AQ67" s="52">
        <f>'Subaward 8'!$AI$484</f>
        <v>0</v>
      </c>
      <c r="AR67" s="52">
        <f>'Subaward 8'!$AI$485</f>
        <v>0</v>
      </c>
      <c r="AS67" s="52">
        <f>'Subaward 8'!$AI$486</f>
        <v>0</v>
      </c>
      <c r="AT67" s="44">
        <f t="shared" si="51"/>
        <v>0</v>
      </c>
      <c r="AU67" s="45">
        <f t="shared" si="52"/>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9">
        <f>'Subaward 9'!$C$3</f>
        <v>0</v>
      </c>
      <c r="C68" s="399"/>
      <c r="D68" s="399"/>
      <c r="E68" s="399"/>
      <c r="F68" s="399"/>
      <c r="G68" s="399"/>
      <c r="H68" s="399"/>
      <c r="I68" s="399"/>
      <c r="J68" s="17">
        <f>'Subaward 9'!$D$484</f>
        <v>0</v>
      </c>
      <c r="K68" s="17">
        <f>'Subaward 9'!$D$485</f>
        <v>0</v>
      </c>
      <c r="L68" s="17">
        <f>'Subaward 9'!$D$486</f>
        <v>0</v>
      </c>
      <c r="M68" s="15">
        <f t="shared" si="48"/>
        <v>0</v>
      </c>
      <c r="N68" s="6"/>
      <c r="O68" s="3"/>
      <c r="P68" s="11">
        <v>9</v>
      </c>
      <c r="Q68" s="393">
        <f>'Subaward 9'!$C$3</f>
        <v>0</v>
      </c>
      <c r="R68" s="393"/>
      <c r="S68" s="393"/>
      <c r="T68" s="393"/>
      <c r="U68" s="393"/>
      <c r="V68" s="393"/>
      <c r="W68" s="393"/>
      <c r="X68" s="393"/>
      <c r="Y68" s="95">
        <f>'Year 5'!$AU$60</f>
        <v>0</v>
      </c>
      <c r="Z68" s="64">
        <f>'Subaward 9'!$S$484</f>
        <v>0</v>
      </c>
      <c r="AA68" s="64">
        <f>'Subaward 9'!$S$485</f>
        <v>0</v>
      </c>
      <c r="AB68" s="64">
        <f>'Subaward 9'!$S$486</f>
        <v>0</v>
      </c>
      <c r="AC68" s="60">
        <f t="shared" si="49"/>
        <v>0</v>
      </c>
      <c r="AD68" s="61">
        <f t="shared" si="50"/>
        <v>0</v>
      </c>
      <c r="AE68" s="6"/>
      <c r="AF68" s="3"/>
      <c r="AG68" s="11">
        <v>9</v>
      </c>
      <c r="AH68" s="400">
        <f>'Subaward 9'!$C$3</f>
        <v>0</v>
      </c>
      <c r="AI68" s="400"/>
      <c r="AJ68" s="400"/>
      <c r="AK68" s="400"/>
      <c r="AL68" s="400"/>
      <c r="AM68" s="400"/>
      <c r="AN68" s="400"/>
      <c r="AO68" s="400"/>
      <c r="AP68" s="70">
        <f>'Year 5'!$AU$60</f>
        <v>0</v>
      </c>
      <c r="AQ68" s="52">
        <f>'Subaward 9'!$AI$484</f>
        <v>0</v>
      </c>
      <c r="AR68" s="52">
        <f>'Subaward 9'!$AI$485</f>
        <v>0</v>
      </c>
      <c r="AS68" s="52">
        <f>'Subaward 9'!$AI$486</f>
        <v>0</v>
      </c>
      <c r="AT68" s="44">
        <f t="shared" si="51"/>
        <v>0</v>
      </c>
      <c r="AU68" s="45">
        <f t="shared" si="52"/>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9">
        <f>'Subaward 10'!$C$3</f>
        <v>0</v>
      </c>
      <c r="C69" s="399"/>
      <c r="D69" s="399"/>
      <c r="E69" s="399"/>
      <c r="F69" s="399"/>
      <c r="G69" s="399"/>
      <c r="H69" s="399"/>
      <c r="I69" s="399"/>
      <c r="J69" s="17">
        <f>'Subaward 10'!$D$484</f>
        <v>0</v>
      </c>
      <c r="K69" s="17">
        <f>'Subaward 10'!$D$485</f>
        <v>0</v>
      </c>
      <c r="L69" s="17">
        <f>'Subaward 10'!$D$486</f>
        <v>0</v>
      </c>
      <c r="M69" s="15">
        <f t="shared" si="48"/>
        <v>0</v>
      </c>
      <c r="N69" s="6"/>
      <c r="O69" s="3"/>
      <c r="P69" s="11">
        <v>10</v>
      </c>
      <c r="Q69" s="393">
        <f>'Subaward 10'!$C$3</f>
        <v>0</v>
      </c>
      <c r="R69" s="393"/>
      <c r="S69" s="393"/>
      <c r="T69" s="393"/>
      <c r="U69" s="393"/>
      <c r="V69" s="393"/>
      <c r="W69" s="393"/>
      <c r="X69" s="393"/>
      <c r="Y69" s="95">
        <f>'Year 5'!$AU$60</f>
        <v>0</v>
      </c>
      <c r="Z69" s="64">
        <f>'Subaward 10'!$S$484</f>
        <v>0</v>
      </c>
      <c r="AA69" s="64">
        <f>'Subaward 10'!$S$485</f>
        <v>0</v>
      </c>
      <c r="AB69" s="64">
        <f>'Subaward 10'!$S$486</f>
        <v>0</v>
      </c>
      <c r="AC69" s="60">
        <f t="shared" si="49"/>
        <v>0</v>
      </c>
      <c r="AD69" s="61">
        <f t="shared" si="50"/>
        <v>0</v>
      </c>
      <c r="AE69" s="6"/>
      <c r="AF69" s="3"/>
      <c r="AG69" s="11">
        <v>10</v>
      </c>
      <c r="AH69" s="400">
        <f>'Subaward 10'!$C$3</f>
        <v>0</v>
      </c>
      <c r="AI69" s="400"/>
      <c r="AJ69" s="400"/>
      <c r="AK69" s="400"/>
      <c r="AL69" s="400"/>
      <c r="AM69" s="400"/>
      <c r="AN69" s="400"/>
      <c r="AO69" s="400"/>
      <c r="AP69" s="70">
        <f>'Year 5'!$AU$60</f>
        <v>0</v>
      </c>
      <c r="AQ69" s="52">
        <f>'Subaward 10'!$AI$484</f>
        <v>0</v>
      </c>
      <c r="AR69" s="52">
        <f>'Subaward 10'!$AI$485</f>
        <v>0</v>
      </c>
      <c r="AS69" s="52">
        <f>'Subaward 10'!$AI$486</f>
        <v>0</v>
      </c>
      <c r="AT69" s="44">
        <f t="shared" si="51"/>
        <v>0</v>
      </c>
      <c r="AU69" s="45">
        <f t="shared" si="52"/>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374" t="s">
        <v>137</v>
      </c>
      <c r="B70" s="375"/>
      <c r="C70" s="375"/>
      <c r="D70" s="375"/>
      <c r="E70" s="375"/>
      <c r="F70" s="375"/>
      <c r="G70" s="375"/>
      <c r="H70" s="375"/>
      <c r="I70" s="375"/>
      <c r="J70" s="82">
        <f>SUM(J60:J69)</f>
        <v>0</v>
      </c>
      <c r="K70" s="82">
        <f t="shared" ref="K70:L70" si="53">SUM(K60:K69)</f>
        <v>0</v>
      </c>
      <c r="L70" s="82">
        <f t="shared" si="53"/>
        <v>0</v>
      </c>
      <c r="M70" s="16">
        <f t="shared" si="48"/>
        <v>0</v>
      </c>
      <c r="N70" s="6"/>
      <c r="O70" s="3"/>
      <c r="P70" s="374" t="s">
        <v>137</v>
      </c>
      <c r="Q70" s="375"/>
      <c r="R70" s="375"/>
      <c r="S70" s="375"/>
      <c r="T70" s="375"/>
      <c r="U70" s="375"/>
      <c r="V70" s="375"/>
      <c r="W70" s="375"/>
      <c r="X70" s="375"/>
      <c r="Y70" s="84">
        <f t="shared" ref="Y70:AD70" si="54">SUM(Y60:Y69)</f>
        <v>0</v>
      </c>
      <c r="Z70" s="84">
        <f t="shared" si="54"/>
        <v>0</v>
      </c>
      <c r="AA70" s="84">
        <f t="shared" si="54"/>
        <v>0</v>
      </c>
      <c r="AB70" s="84">
        <f t="shared" si="54"/>
        <v>0</v>
      </c>
      <c r="AC70" s="84">
        <f>SUM(AC60:AC69)</f>
        <v>0</v>
      </c>
      <c r="AD70" s="112">
        <f t="shared" si="54"/>
        <v>0</v>
      </c>
      <c r="AE70" s="6"/>
      <c r="AF70" s="3"/>
      <c r="AG70" s="374" t="s">
        <v>137</v>
      </c>
      <c r="AH70" s="375"/>
      <c r="AI70" s="375"/>
      <c r="AJ70" s="375"/>
      <c r="AK70" s="375"/>
      <c r="AL70" s="375"/>
      <c r="AM70" s="375"/>
      <c r="AN70" s="375"/>
      <c r="AO70" s="375"/>
      <c r="AP70" s="83">
        <f>SUM(AP60:AP69)</f>
        <v>0</v>
      </c>
      <c r="AQ70" s="83">
        <f>SUM(AQ60:AQ69)</f>
        <v>0</v>
      </c>
      <c r="AR70" s="83">
        <f t="shared" ref="AR70:AT70" si="55">SUM(AR60:AR69)</f>
        <v>0</v>
      </c>
      <c r="AS70" s="83">
        <f>SUM(AS60:AS69)</f>
        <v>0</v>
      </c>
      <c r="AT70" s="83">
        <f t="shared" si="55"/>
        <v>0</v>
      </c>
      <c r="AU70" s="43">
        <f t="shared" si="52"/>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396" t="s">
        <v>182</v>
      </c>
      <c r="B72" s="397"/>
      <c r="C72" s="397"/>
      <c r="D72" s="397"/>
      <c r="E72" s="397"/>
      <c r="F72" s="397"/>
      <c r="G72" s="397"/>
      <c r="H72" s="397"/>
      <c r="I72" s="397"/>
      <c r="J72" s="24">
        <f>SUM(J70, J57, J43, J37, H30)</f>
        <v>0</v>
      </c>
      <c r="K72" s="24">
        <f>SUM(K70, K57, K43, K37, K30)</f>
        <v>0</v>
      </c>
      <c r="L72" s="24">
        <f>SUM(L70, L57, L43, L37, L30)</f>
        <v>0</v>
      </c>
      <c r="M72" s="25">
        <f>SUM(J72:L72)</f>
        <v>0</v>
      </c>
      <c r="N72" s="6"/>
      <c r="P72" s="396" t="s">
        <v>175</v>
      </c>
      <c r="Q72" s="397"/>
      <c r="R72" s="397"/>
      <c r="S72" s="397"/>
      <c r="T72" s="397"/>
      <c r="U72" s="397"/>
      <c r="V72" s="397"/>
      <c r="W72" s="397"/>
      <c r="X72" s="397"/>
      <c r="Y72" s="118">
        <f>'Year 5'!AU72</f>
        <v>0</v>
      </c>
      <c r="Z72" s="65">
        <f>SUM(Z70, Z57, Z43, Z37, X30)</f>
        <v>0</v>
      </c>
      <c r="AA72" s="65">
        <f>SUM(AA70, AA57, AA43, AA37, AA30)</f>
        <v>0</v>
      </c>
      <c r="AB72" s="65">
        <f>SUM(AB70, AB57, AB43, AB37, AB30)</f>
        <v>0</v>
      </c>
      <c r="AC72" s="65">
        <f>SUM(Z72:AB72)</f>
        <v>0</v>
      </c>
      <c r="AD72" s="66">
        <f>M72-AC72</f>
        <v>0</v>
      </c>
      <c r="AE72" s="5"/>
      <c r="AG72" s="396" t="s">
        <v>175</v>
      </c>
      <c r="AH72" s="397"/>
      <c r="AI72" s="397"/>
      <c r="AJ72" s="397"/>
      <c r="AK72" s="397"/>
      <c r="AL72" s="397"/>
      <c r="AM72" s="397"/>
      <c r="AN72" s="397"/>
      <c r="AO72" s="397"/>
      <c r="AP72" s="124">
        <f>'Year 5'!AU72</f>
        <v>0</v>
      </c>
      <c r="AQ72" s="53">
        <f>SUM(AQ70, AQ57, AQ43, AQ37, AO30)</f>
        <v>0</v>
      </c>
      <c r="AR72" s="53">
        <f>SUM(AR70, AR57, AR43, AR37, AR30)</f>
        <v>0</v>
      </c>
      <c r="AS72" s="53">
        <f>SUM(AS70, AS57, AS43, AS37, AS30, )</f>
        <v>0</v>
      </c>
      <c r="AT72" s="53">
        <f t="shared" ref="AT72" si="56">SUM(AQ72:AS72)</f>
        <v>0</v>
      </c>
      <c r="AU72" s="54">
        <f>IF($S$81&lt;&gt;0, AC72+AP72-AT72, M72+AP72-AT72)</f>
        <v>0</v>
      </c>
      <c r="AV72" s="5"/>
    </row>
    <row r="73" spans="1:134" ht="16" thickBot="1" x14ac:dyDescent="0.4">
      <c r="A73" s="387" t="s">
        <v>176</v>
      </c>
      <c r="B73" s="388"/>
      <c r="C73" s="388"/>
      <c r="D73" s="388"/>
      <c r="E73" s="388"/>
      <c r="F73" s="388"/>
      <c r="G73" s="388"/>
      <c r="H73" s="388"/>
      <c r="I73" s="388"/>
      <c r="J73" s="394">
        <f>SUM(K70, L70, K57, L57, K43, L43, K37, L37, K30, L30)</f>
        <v>0</v>
      </c>
      <c r="K73" s="394"/>
      <c r="L73" s="394"/>
      <c r="M73" s="395"/>
      <c r="N73" s="6"/>
      <c r="P73" s="387" t="s">
        <v>176</v>
      </c>
      <c r="Q73" s="388"/>
      <c r="R73" s="388"/>
      <c r="S73" s="388"/>
      <c r="T73" s="388"/>
      <c r="U73" s="388"/>
      <c r="V73" s="388"/>
      <c r="W73" s="388"/>
      <c r="X73" s="388"/>
      <c r="Y73" s="119">
        <f>'Year 5'!AU73</f>
        <v>0</v>
      </c>
      <c r="Z73" s="385">
        <f>SUM(AA70, AB70, AA57, AB57, AA43, AB43, AA37, AB37, AA30, AB30)</f>
        <v>0</v>
      </c>
      <c r="AA73" s="385"/>
      <c r="AB73" s="385"/>
      <c r="AC73" s="385"/>
      <c r="AD73" s="59">
        <f>J73-Z73</f>
        <v>0</v>
      </c>
      <c r="AE73" s="6"/>
      <c r="AG73" s="387" t="s">
        <v>176</v>
      </c>
      <c r="AH73" s="388"/>
      <c r="AI73" s="388"/>
      <c r="AJ73" s="388"/>
      <c r="AK73" s="388"/>
      <c r="AL73" s="388"/>
      <c r="AM73" s="388"/>
      <c r="AN73" s="388"/>
      <c r="AO73" s="388"/>
      <c r="AP73" s="71">
        <f>'Year 5'!AU73</f>
        <v>0</v>
      </c>
      <c r="AQ73" s="451">
        <f>SUM(AR70, AS70, AR57, AS57, AR43, AS43, AR37, AS37, AR30, AS30)</f>
        <v>0</v>
      </c>
      <c r="AR73" s="451"/>
      <c r="AS73" s="451"/>
      <c r="AT73" s="451"/>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72" t="s">
        <v>95</v>
      </c>
      <c r="B75" s="373"/>
      <c r="C75" s="373"/>
      <c r="D75" s="373"/>
      <c r="E75" s="373"/>
      <c r="F75" s="373"/>
      <c r="G75" s="373"/>
      <c r="H75" s="373"/>
      <c r="I75" s="373"/>
      <c r="J75" s="89" t="s">
        <v>17</v>
      </c>
      <c r="K75" s="386" t="s">
        <v>4</v>
      </c>
      <c r="L75" s="386"/>
      <c r="M75" s="106" t="s">
        <v>48</v>
      </c>
      <c r="N75" s="32"/>
      <c r="P75" s="372" t="s">
        <v>95</v>
      </c>
      <c r="Q75" s="373"/>
      <c r="R75" s="373"/>
      <c r="S75" s="373"/>
      <c r="T75" s="373"/>
      <c r="U75" s="373"/>
      <c r="V75" s="373"/>
      <c r="W75" s="373"/>
      <c r="X75" s="373"/>
      <c r="Y75" s="99" t="s">
        <v>258</v>
      </c>
      <c r="Z75" s="89" t="s">
        <v>73</v>
      </c>
      <c r="AA75" s="386" t="s">
        <v>4</v>
      </c>
      <c r="AB75" s="386"/>
      <c r="AC75" s="99" t="s">
        <v>18</v>
      </c>
      <c r="AD75" s="39" t="s">
        <v>109</v>
      </c>
      <c r="AE75" s="32"/>
      <c r="AG75" s="372" t="s">
        <v>95</v>
      </c>
      <c r="AH75" s="373"/>
      <c r="AI75" s="373"/>
      <c r="AJ75" s="373"/>
      <c r="AK75" s="373"/>
      <c r="AL75" s="373"/>
      <c r="AM75" s="373"/>
      <c r="AN75" s="373"/>
      <c r="AO75" s="373"/>
      <c r="AP75" s="99" t="s">
        <v>258</v>
      </c>
      <c r="AQ75" s="89" t="s">
        <v>205</v>
      </c>
      <c r="AR75" s="386" t="s">
        <v>4</v>
      </c>
      <c r="AS75" s="386"/>
      <c r="AT75" s="99" t="s">
        <v>207</v>
      </c>
      <c r="AU75" s="39" t="s">
        <v>261</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387" t="s">
        <v>37</v>
      </c>
      <c r="B76" s="388"/>
      <c r="C76" s="388"/>
      <c r="D76" s="388"/>
      <c r="E76" s="388"/>
      <c r="F76" s="388"/>
      <c r="G76" s="388"/>
      <c r="H76" s="388"/>
      <c r="I76" s="388"/>
      <c r="J76" s="22">
        <f>(SUM(J57, J43, J37, H30, J70))*'Cumulative Budget'!$G$36</f>
        <v>0</v>
      </c>
      <c r="K76" s="394">
        <f>(SUM(K70, L70, K57, L57, K43, L43, K37, L37, K30, L30))*'Cumulative Budget'!$G$36</f>
        <v>0</v>
      </c>
      <c r="L76" s="394"/>
      <c r="M76" s="16">
        <f>SUM(J76:L76)</f>
        <v>0</v>
      </c>
      <c r="N76" s="6"/>
      <c r="P76" s="387" t="s">
        <v>37</v>
      </c>
      <c r="Q76" s="388"/>
      <c r="R76" s="388"/>
      <c r="S76" s="388"/>
      <c r="T76" s="388"/>
      <c r="U76" s="388"/>
      <c r="V76" s="388"/>
      <c r="W76" s="388"/>
      <c r="X76" s="388"/>
      <c r="Y76" s="119">
        <f>'Year 5'!AU76</f>
        <v>0</v>
      </c>
      <c r="Z76" s="67">
        <f>(SUM(Z57, Z43, Z37, X30, Z70))*'Cumulative Budget'!$G$36</f>
        <v>0</v>
      </c>
      <c r="AA76" s="385">
        <f>(SUM(AA70, AB70, AA57, AB57, AA43, AB43, AA37, AB37, AA30, AB30))*'Cumulative Budget'!$G$36</f>
        <v>0</v>
      </c>
      <c r="AB76" s="385"/>
      <c r="AC76" s="67">
        <f>SUM(Z76:AB76)</f>
        <v>0</v>
      </c>
      <c r="AD76" s="59">
        <f>M76-AC76</f>
        <v>0</v>
      </c>
      <c r="AE76" s="6"/>
      <c r="AG76" s="387" t="s">
        <v>37</v>
      </c>
      <c r="AH76" s="388"/>
      <c r="AI76" s="388"/>
      <c r="AJ76" s="388"/>
      <c r="AK76" s="388"/>
      <c r="AL76" s="388"/>
      <c r="AM76" s="388"/>
      <c r="AN76" s="388"/>
      <c r="AO76" s="388"/>
      <c r="AP76" s="71">
        <f>'Year 5'!AU76</f>
        <v>0</v>
      </c>
      <c r="AQ76" s="156">
        <f>(SUM(AQ57, AQ43, AQ37, AO30, AQ70))*'Cumulative Budget'!$G$36</f>
        <v>0</v>
      </c>
      <c r="AR76" s="437">
        <f>(SUM(AR70, AS70, AR57, AS57, AR43, AS43, AR37, AS37, AR30, AS30))*'Cumulative Budget'!$G$36</f>
        <v>0</v>
      </c>
      <c r="AS76" s="437"/>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1" t="s">
        <v>96</v>
      </c>
      <c r="B78" s="482"/>
      <c r="C78" s="482"/>
      <c r="D78" s="482"/>
      <c r="E78" s="482"/>
      <c r="F78" s="482"/>
      <c r="G78" s="482"/>
      <c r="H78" s="482"/>
      <c r="I78" s="482"/>
      <c r="J78" s="18">
        <f>SUM(J76, J57, J43, J37, H30, J70)</f>
        <v>0</v>
      </c>
      <c r="K78" s="18">
        <f>SUM(K76, K57, K43, K37, K30, K70)</f>
        <v>0</v>
      </c>
      <c r="L78" s="18">
        <f>SUM(L57, L43, L37, L30, L70)</f>
        <v>0</v>
      </c>
      <c r="M78" s="19">
        <f>SUM(J78:L78)</f>
        <v>0</v>
      </c>
      <c r="N78" s="5"/>
      <c r="P78" s="389" t="s">
        <v>96</v>
      </c>
      <c r="Q78" s="390"/>
      <c r="R78" s="390"/>
      <c r="S78" s="390"/>
      <c r="T78" s="390"/>
      <c r="U78" s="390"/>
      <c r="V78" s="390"/>
      <c r="W78" s="390"/>
      <c r="X78" s="390"/>
      <c r="Y78" s="120">
        <f>'Year 5'!AU78</f>
        <v>0</v>
      </c>
      <c r="Z78" s="68">
        <f>SUM(Z76, Z57, Z43, Z37, X30, Z70)</f>
        <v>0</v>
      </c>
      <c r="AA78" s="68">
        <f>SUM(AA76, AA57, AA43, AA37, AA30, AA70)</f>
        <v>0</v>
      </c>
      <c r="AB78" s="68">
        <f>SUM(AB57, AB43, AB37, AB30, AB70)</f>
        <v>0</v>
      </c>
      <c r="AC78" s="62">
        <f>SUM(Z78:AB78)</f>
        <v>0</v>
      </c>
      <c r="AD78" s="63">
        <f>M78-AC78</f>
        <v>0</v>
      </c>
      <c r="AE78" s="5"/>
      <c r="AG78" s="438" t="s">
        <v>96</v>
      </c>
      <c r="AH78" s="439"/>
      <c r="AI78" s="439"/>
      <c r="AJ78" s="439"/>
      <c r="AK78" s="439"/>
      <c r="AL78" s="439"/>
      <c r="AM78" s="439"/>
      <c r="AN78" s="439"/>
      <c r="AO78" s="439"/>
      <c r="AP78" s="125">
        <f>'Year 5'!AU78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440" t="s">
        <v>240</v>
      </c>
      <c r="C81" s="409"/>
      <c r="D81" s="257">
        <f>$J$78</f>
        <v>0</v>
      </c>
      <c r="F81" s="3"/>
      <c r="G81" s="3"/>
      <c r="O81" s="74"/>
      <c r="P81" s="440" t="s">
        <v>240</v>
      </c>
      <c r="Q81" s="441"/>
      <c r="R81" s="409"/>
      <c r="S81" s="258">
        <f>Z78</f>
        <v>0</v>
      </c>
      <c r="T81" s="404" t="s">
        <v>99</v>
      </c>
      <c r="U81" s="405"/>
      <c r="V81" s="91">
        <f>D81-S81</f>
        <v>0</v>
      </c>
      <c r="W81" s="29"/>
      <c r="X81" s="477"/>
      <c r="Y81" s="477"/>
      <c r="Z81" s="29"/>
      <c r="AA81" s="29"/>
      <c r="AF81" s="74"/>
      <c r="AG81" s="489" t="s">
        <v>184</v>
      </c>
      <c r="AH81" s="490"/>
      <c r="AI81" s="497">
        <f>AQ78</f>
        <v>0</v>
      </c>
      <c r="AJ81" s="498"/>
      <c r="AK81" s="404" t="s">
        <v>189</v>
      </c>
      <c r="AL81" s="405"/>
      <c r="AM81" s="219">
        <f>IF($S$81&lt;&gt;0, S81+'Year 1'!AM81-AI81, D81+'Year 1'!AM81-AI81)</f>
        <v>0</v>
      </c>
      <c r="AO81" s="231" t="s">
        <v>84</v>
      </c>
      <c r="AP81" s="447"/>
      <c r="AQ81" s="448"/>
      <c r="AR81" s="232" t="s">
        <v>85</v>
      </c>
      <c r="AS81" s="233"/>
    </row>
    <row r="82" spans="2:45" x14ac:dyDescent="0.35">
      <c r="B82" s="446" t="s">
        <v>451</v>
      </c>
      <c r="C82" s="406"/>
      <c r="D82" s="259">
        <f>$K$78</f>
        <v>0</v>
      </c>
      <c r="F82" s="3"/>
      <c r="G82" s="3"/>
      <c r="O82" s="74"/>
      <c r="P82" s="446" t="s">
        <v>241</v>
      </c>
      <c r="Q82" s="445"/>
      <c r="R82" s="406"/>
      <c r="S82" s="260">
        <f>AA78</f>
        <v>0</v>
      </c>
      <c r="T82" s="406" t="s">
        <v>100</v>
      </c>
      <c r="U82" s="407"/>
      <c r="V82" s="139">
        <f>D82-S82</f>
        <v>0</v>
      </c>
      <c r="W82" s="29"/>
      <c r="X82" s="452"/>
      <c r="Y82" s="452"/>
      <c r="Z82" s="452"/>
      <c r="AA82" s="452"/>
      <c r="AF82" s="74"/>
      <c r="AG82" s="446" t="s">
        <v>185</v>
      </c>
      <c r="AH82" s="406"/>
      <c r="AI82" s="491">
        <f>AR78</f>
        <v>0</v>
      </c>
      <c r="AJ82" s="492"/>
      <c r="AK82" s="406" t="s">
        <v>190</v>
      </c>
      <c r="AL82" s="407"/>
      <c r="AM82" s="76">
        <f>IF($S$81&lt;&gt;0, S82+'Year 1'!AM82-AI82, D82+'Year 1'!AM82-AI82)</f>
        <v>0</v>
      </c>
      <c r="AO82" s="78" t="s">
        <v>86</v>
      </c>
      <c r="AP82" s="366"/>
      <c r="AQ82" s="366"/>
      <c r="AR82" s="366"/>
      <c r="AS82" s="436"/>
    </row>
    <row r="83" spans="2:45" ht="16" thickBot="1" x14ac:dyDescent="0.4">
      <c r="B83" s="446" t="s">
        <v>217</v>
      </c>
      <c r="C83" s="406"/>
      <c r="D83" s="259">
        <f>$L$78</f>
        <v>0</v>
      </c>
      <c r="F83" s="3"/>
      <c r="G83" s="3"/>
      <c r="O83" s="74"/>
      <c r="P83" s="446" t="s">
        <v>217</v>
      </c>
      <c r="Q83" s="445"/>
      <c r="R83" s="406"/>
      <c r="S83" s="260">
        <f>AB78</f>
        <v>0</v>
      </c>
      <c r="T83" s="406" t="s">
        <v>101</v>
      </c>
      <c r="U83" s="407"/>
      <c r="V83" s="92">
        <f>D83-S83</f>
        <v>0</v>
      </c>
      <c r="W83" s="29"/>
      <c r="X83" s="477"/>
      <c r="Y83" s="477"/>
      <c r="Z83" s="29"/>
      <c r="AA83" s="29"/>
      <c r="AF83" s="74"/>
      <c r="AG83" s="446" t="s">
        <v>186</v>
      </c>
      <c r="AH83" s="406"/>
      <c r="AI83" s="491">
        <f>AS78</f>
        <v>0</v>
      </c>
      <c r="AJ83" s="492"/>
      <c r="AK83" s="406" t="s">
        <v>191</v>
      </c>
      <c r="AL83" s="407"/>
      <c r="AM83" s="45">
        <f>IF($S$81&lt;&gt;0, S83+'Year 1'!AM83-AI83, D83+'Year 1'!AM83-AI83)</f>
        <v>0</v>
      </c>
      <c r="AO83" s="79" t="s">
        <v>87</v>
      </c>
      <c r="AP83" s="449"/>
      <c r="AQ83" s="450"/>
      <c r="AR83" s="495" t="s">
        <v>85</v>
      </c>
      <c r="AS83" s="496"/>
    </row>
    <row r="84" spans="2:45" ht="16" thickBot="1" x14ac:dyDescent="0.4">
      <c r="B84" s="446" t="s">
        <v>242</v>
      </c>
      <c r="C84" s="406"/>
      <c r="D84" s="259">
        <f>$K$78+$L$78</f>
        <v>0</v>
      </c>
      <c r="F84" s="3"/>
      <c r="G84" s="3"/>
      <c r="O84" s="74"/>
      <c r="P84" s="446" t="s">
        <v>242</v>
      </c>
      <c r="Q84" s="445"/>
      <c r="R84" s="406"/>
      <c r="S84" s="260">
        <f>SUM(AA78, AB78)</f>
        <v>0</v>
      </c>
      <c r="T84" s="406" t="s">
        <v>102</v>
      </c>
      <c r="U84" s="407"/>
      <c r="V84" s="92">
        <f>D84-S84</f>
        <v>0</v>
      </c>
      <c r="AF84" s="74"/>
      <c r="AG84" s="446" t="s">
        <v>187</v>
      </c>
      <c r="AH84" s="406"/>
      <c r="AI84" s="491">
        <f>SUM(AR78, AS78)</f>
        <v>0</v>
      </c>
      <c r="AJ84" s="492"/>
      <c r="AK84" s="406" t="s">
        <v>193</v>
      </c>
      <c r="AL84" s="407"/>
      <c r="AM84" s="220">
        <f>IF($S$81&lt;&gt;0, S84+'Year 1'!AM84-AI84, D84+'Year 1'!AM84-AI84)</f>
        <v>0</v>
      </c>
      <c r="AO84" s="26"/>
      <c r="AP84" s="26"/>
      <c r="AQ84" s="26"/>
      <c r="AR84" s="26"/>
      <c r="AS84" s="26"/>
    </row>
    <row r="85" spans="2:45" ht="16" thickBot="1" x14ac:dyDescent="0.4">
      <c r="B85" s="446" t="s">
        <v>243</v>
      </c>
      <c r="C85" s="406"/>
      <c r="D85" s="259">
        <f>$M$78</f>
        <v>0</v>
      </c>
      <c r="F85" s="3"/>
      <c r="G85" s="3"/>
      <c r="O85" s="74"/>
      <c r="P85" s="446" t="s">
        <v>243</v>
      </c>
      <c r="Q85" s="445"/>
      <c r="R85" s="406"/>
      <c r="S85" s="260">
        <f>AC78</f>
        <v>0</v>
      </c>
      <c r="T85" s="401" t="s">
        <v>103</v>
      </c>
      <c r="U85" s="401"/>
      <c r="V85" s="115">
        <f>D85-S85</f>
        <v>0</v>
      </c>
      <c r="W85" s="478"/>
      <c r="X85" s="478"/>
      <c r="Y85" s="452"/>
      <c r="Z85" s="452"/>
      <c r="AA85" s="452"/>
      <c r="AF85" s="74"/>
      <c r="AG85" s="446" t="s">
        <v>273</v>
      </c>
      <c r="AH85" s="406"/>
      <c r="AI85" s="491">
        <f>AT78</f>
        <v>0</v>
      </c>
      <c r="AJ85" s="492"/>
      <c r="AK85" s="401" t="s">
        <v>274</v>
      </c>
      <c r="AL85" s="401"/>
      <c r="AM85" s="43">
        <f>IF($S$81&lt;&gt;0, S85+'Year 1'!AM85-AI85, D85+'Year 1'!AM85-AI85)</f>
        <v>0</v>
      </c>
      <c r="AO85" s="479" t="s">
        <v>88</v>
      </c>
      <c r="AP85" s="480"/>
      <c r="AQ85" s="468"/>
      <c r="AR85" s="469"/>
      <c r="AS85" s="470"/>
    </row>
    <row r="86" spans="2:45" x14ac:dyDescent="0.35">
      <c r="B86" s="446" t="s">
        <v>167</v>
      </c>
      <c r="C86" s="406"/>
      <c r="D86" s="85" t="e">
        <f>L78/(L78+K78)</f>
        <v>#DIV/0!</v>
      </c>
      <c r="F86" s="3"/>
      <c r="G86" s="3"/>
      <c r="O86" s="74"/>
      <c r="P86" s="446" t="s">
        <v>167</v>
      </c>
      <c r="Q86" s="445"/>
      <c r="R86" s="406"/>
      <c r="S86" s="261" t="e">
        <f>AB78/(AA78+AB78)</f>
        <v>#DIV/0!</v>
      </c>
      <c r="T86" s="29"/>
      <c r="U86" s="29"/>
      <c r="AF86" s="74"/>
      <c r="AG86" s="446" t="s">
        <v>201</v>
      </c>
      <c r="AH86" s="406"/>
      <c r="AI86" s="493" t="e">
        <f>AQ76/AQ78</f>
        <v>#DIV/0!</v>
      </c>
      <c r="AJ86" s="494"/>
      <c r="AK86" s="165"/>
    </row>
    <row r="87" spans="2:45" ht="16" thickBot="1" x14ac:dyDescent="0.4">
      <c r="B87" s="464" t="s">
        <v>138</v>
      </c>
      <c r="C87" s="431"/>
      <c r="D87" s="37" t="e">
        <f>$D$90 &amp; $D$91 &amp; $D$92</f>
        <v>#DIV/0!</v>
      </c>
      <c r="F87" s="3"/>
      <c r="G87" s="3"/>
      <c r="O87" s="74"/>
      <c r="P87" s="464" t="s">
        <v>138</v>
      </c>
      <c r="Q87" s="465"/>
      <c r="R87" s="431"/>
      <c r="S87" s="123" t="e">
        <f>S90 &amp; S91 &amp; S92</f>
        <v>#DIV/0!</v>
      </c>
      <c r="T87" s="29"/>
      <c r="U87" s="29"/>
      <c r="AF87" s="74"/>
      <c r="AG87" s="464" t="s">
        <v>202</v>
      </c>
      <c r="AH87" s="431"/>
      <c r="AI87" s="475" t="e">
        <f>(AR76)/(AR78+AS78)</f>
        <v>#DIV/0!</v>
      </c>
      <c r="AJ87" s="476"/>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JOfCNwZNtGWf+6Z/XEeM7CboMb6q+QrZBS4MGK/Bi1J9X9ti5axMWASGidvXNTdQIaAlX3gQwtB/x3MfXvXtsA==" saltValue="Gr1HjXWZ/4LHuHq70zq1SA=="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A26:B26"/>
    <mergeCell ref="C26:D26"/>
    <mergeCell ref="AI26:AJ26"/>
    <mergeCell ref="A25:B25"/>
    <mergeCell ref="C25:D25"/>
    <mergeCell ref="AI25:AJ25"/>
    <mergeCell ref="A24:B24"/>
    <mergeCell ref="C24:D24"/>
    <mergeCell ref="AI24:AJ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R14:S14"/>
    <mergeCell ref="AI14:AJ14"/>
    <mergeCell ref="R15:S15"/>
    <mergeCell ref="AI15:AJ15"/>
    <mergeCell ref="R16:S16"/>
    <mergeCell ref="AI16:AJ16"/>
    <mergeCell ref="R17:S17"/>
    <mergeCell ref="AI17:AJ17"/>
    <mergeCell ref="P18:Q18"/>
    <mergeCell ref="R18:S18"/>
    <mergeCell ref="AG18:AH18"/>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A4:M4"/>
    <mergeCell ref="P4:AD4"/>
    <mergeCell ref="AG4:AU4"/>
    <mergeCell ref="H5:M5"/>
    <mergeCell ref="P5:Q5"/>
    <mergeCell ref="R5:V5"/>
    <mergeCell ref="X5:AD5"/>
    <mergeCell ref="AG5:AH5"/>
    <mergeCell ref="AI5:AM5"/>
    <mergeCell ref="AO5:AU5"/>
    <mergeCell ref="C6:M6"/>
    <mergeCell ref="P6:Q6"/>
    <mergeCell ref="R6:AD6"/>
    <mergeCell ref="AG6:AH6"/>
    <mergeCell ref="AI6:AU6"/>
    <mergeCell ref="C7:M7"/>
    <mergeCell ref="P7:Q7"/>
    <mergeCell ref="R7:AD7"/>
    <mergeCell ref="AG7:AH7"/>
    <mergeCell ref="AI7:AU7"/>
    <mergeCell ref="AG21:AT21"/>
    <mergeCell ref="P22:Q22"/>
    <mergeCell ref="R22:S22"/>
    <mergeCell ref="AG22:AH22"/>
    <mergeCell ref="P23:Q23"/>
    <mergeCell ref="R23:S23"/>
    <mergeCell ref="AG23:AH23"/>
    <mergeCell ref="P24:Q24"/>
    <mergeCell ref="R24:S24"/>
    <mergeCell ref="AG24:AH24"/>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FAQs</vt:lpstr>
      <vt:lpstr>Cumulative Budget</vt:lpstr>
      <vt:lpstr>Cumulative Reporting</vt:lpstr>
      <vt:lpstr>Year 1</vt:lpstr>
      <vt:lpstr>Year 2</vt:lpstr>
      <vt:lpstr>Year 3</vt:lpstr>
      <vt:lpstr>Year 4</vt:lpstr>
      <vt:lpstr>Year 5</vt:lpstr>
      <vt:lpstr>Year 6</vt:lpstr>
      <vt:lpstr>Year 7</vt:lpstr>
      <vt:lpstr>Subaward 1</vt:lpstr>
      <vt:lpstr>Subaward 2</vt:lpstr>
      <vt:lpstr>Subaward 3</vt:lpstr>
      <vt:lpstr>Subaward 4</vt:lpstr>
      <vt:lpstr>Subaward 5</vt:lpstr>
      <vt:lpstr>Subaward 6</vt:lpstr>
      <vt:lpstr>Subaward 7</vt:lpstr>
      <vt:lpstr>Subaward 8</vt:lpstr>
      <vt:lpstr>Subaward 9</vt:lpstr>
      <vt:lpstr>Subaward 10</vt:lpstr>
      <vt:lpstr>Matching Details</vt:lpstr>
      <vt:lpstr>For FFAR Use</vt:lpstr>
      <vt:lpstr>MatchStatus</vt:lpstr>
      <vt:lpstr>'Cumulative Budget'!Print_Area</vt:lpstr>
      <vt:lpstr>'Cumulative Reporting'!Print_Area</vt:lpstr>
      <vt:lpstr>'Matching Details'!Print_Area</vt:lpstr>
      <vt:lpstr>'Year 1'!Print_Area</vt:lpstr>
      <vt:lpstr>'Year 2'!Print_Area</vt:lpstr>
      <vt:lpstr>'Year 3'!Print_Area</vt:lpstr>
      <vt:lpstr>'Year 4'!Print_Area</vt:lpstr>
      <vt:lpstr>'Year 5'!Print_Area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lpstr>TypeofMatchingFunder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Koroma-Tommy</dc:creator>
  <cp:lastModifiedBy>Marina Middleton</cp:lastModifiedBy>
  <cp:lastPrinted>2022-01-24T19:42:21Z</cp:lastPrinted>
  <dcterms:created xsi:type="dcterms:W3CDTF">2017-05-29T18:50:10Z</dcterms:created>
  <dcterms:modified xsi:type="dcterms:W3CDTF">2023-03-30T21:57:19Z</dcterms:modified>
  <cp:contentStatus/>
</cp:coreProperties>
</file>